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70" windowWidth="21315" windowHeight="676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20" l="1"/>
  <c r="L81" i="20"/>
  <c r="K81" i="20"/>
  <c r="J81" i="20"/>
  <c r="I81" i="20"/>
  <c r="H81" i="20"/>
  <c r="G81" i="20"/>
  <c r="F81" i="20"/>
  <c r="E81" i="20"/>
  <c r="M78" i="20"/>
  <c r="M77" i="20" s="1"/>
  <c r="L78" i="20"/>
  <c r="K78" i="20"/>
  <c r="J78" i="20"/>
  <c r="J77" i="20" s="1"/>
  <c r="I78" i="20"/>
  <c r="I77" i="20" s="1"/>
  <c r="H78" i="20"/>
  <c r="G78" i="20"/>
  <c r="F78" i="20"/>
  <c r="F77" i="20" s="1"/>
  <c r="E78" i="20"/>
  <c r="E77" i="20" s="1"/>
  <c r="L77" i="20"/>
  <c r="K77" i="20"/>
  <c r="H77" i="20"/>
  <c r="G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K65" i="20"/>
  <c r="J65" i="20"/>
  <c r="J64" i="20" s="1"/>
  <c r="I65" i="20"/>
  <c r="I64" i="20" s="1"/>
  <c r="H65" i="20"/>
  <c r="G65" i="20"/>
  <c r="F65" i="20"/>
  <c r="F64" i="20" s="1"/>
  <c r="E65" i="20"/>
  <c r="E64" i="20" s="1"/>
  <c r="L64" i="20"/>
  <c r="K64" i="20"/>
  <c r="H64" i="20"/>
  <c r="G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L53" i="20"/>
  <c r="K53" i="20"/>
  <c r="J53" i="20"/>
  <c r="J52" i="20" s="1"/>
  <c r="J51" i="20" s="1"/>
  <c r="I53" i="20"/>
  <c r="I52" i="20" s="1"/>
  <c r="H53" i="20"/>
  <c r="G53" i="20"/>
  <c r="F53" i="20"/>
  <c r="F52" i="20" s="1"/>
  <c r="F51" i="20" s="1"/>
  <c r="E53" i="20"/>
  <c r="E52" i="20" s="1"/>
  <c r="L52" i="20"/>
  <c r="K52" i="20"/>
  <c r="K51" i="20" s="1"/>
  <c r="H52" i="20"/>
  <c r="G52" i="20"/>
  <c r="G51" i="20" s="1"/>
  <c r="L51" i="20"/>
  <c r="H51" i="20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L5" i="20"/>
  <c r="K5" i="20"/>
  <c r="K4" i="20" s="1"/>
  <c r="J5" i="20"/>
  <c r="J4" i="20" s="1"/>
  <c r="I5" i="20"/>
  <c r="H5" i="20"/>
  <c r="G5" i="20"/>
  <c r="G4" i="20" s="1"/>
  <c r="G92" i="20" s="1"/>
  <c r="F5" i="20"/>
  <c r="F4" i="20" s="1"/>
  <c r="E5" i="20"/>
  <c r="M4" i="20"/>
  <c r="L4" i="20"/>
  <c r="L92" i="20" s="1"/>
  <c r="I4" i="20"/>
  <c r="H4" i="20"/>
  <c r="H92" i="20" s="1"/>
  <c r="E4" i="20"/>
  <c r="M81" i="19"/>
  <c r="L81" i="19"/>
  <c r="K81" i="19"/>
  <c r="J81" i="19"/>
  <c r="I81" i="19"/>
  <c r="H81" i="19"/>
  <c r="G81" i="19"/>
  <c r="F81" i="19"/>
  <c r="E81" i="19"/>
  <c r="M78" i="19"/>
  <c r="L78" i="19"/>
  <c r="K78" i="19"/>
  <c r="K77" i="19" s="1"/>
  <c r="J78" i="19"/>
  <c r="J77" i="19" s="1"/>
  <c r="I78" i="19"/>
  <c r="H78" i="19"/>
  <c r="G78" i="19"/>
  <c r="G77" i="19" s="1"/>
  <c r="F78" i="19"/>
  <c r="F77" i="19" s="1"/>
  <c r="E78" i="19"/>
  <c r="M77" i="19"/>
  <c r="L77" i="19"/>
  <c r="I77" i="19"/>
  <c r="H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K65" i="19"/>
  <c r="K64" i="19" s="1"/>
  <c r="J65" i="19"/>
  <c r="J64" i="19" s="1"/>
  <c r="I65" i="19"/>
  <c r="H65" i="19"/>
  <c r="G65" i="19"/>
  <c r="G64" i="19" s="1"/>
  <c r="F65" i="19"/>
  <c r="F64" i="19" s="1"/>
  <c r="E65" i="19"/>
  <c r="M64" i="19"/>
  <c r="L64" i="19"/>
  <c r="I64" i="19"/>
  <c r="H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K53" i="19"/>
  <c r="K52" i="19" s="1"/>
  <c r="K51" i="19" s="1"/>
  <c r="J53" i="19"/>
  <c r="J52" i="19" s="1"/>
  <c r="J51" i="19" s="1"/>
  <c r="I53" i="19"/>
  <c r="H53" i="19"/>
  <c r="G53" i="19"/>
  <c r="G52" i="19" s="1"/>
  <c r="G51" i="19" s="1"/>
  <c r="F53" i="19"/>
  <c r="F52" i="19" s="1"/>
  <c r="F51" i="19" s="1"/>
  <c r="E53" i="19"/>
  <c r="M52" i="19"/>
  <c r="L52" i="19"/>
  <c r="L51" i="19" s="1"/>
  <c r="I52" i="19"/>
  <c r="H52" i="19"/>
  <c r="H51" i="19" s="1"/>
  <c r="E52" i="19"/>
  <c r="M51" i="19"/>
  <c r="I51" i="19"/>
  <c r="E51" i="19"/>
  <c r="M47" i="19"/>
  <c r="L47" i="19"/>
  <c r="K47" i="19"/>
  <c r="J47" i="19"/>
  <c r="J4" i="19" s="1"/>
  <c r="I47" i="19"/>
  <c r="H47" i="19"/>
  <c r="G47" i="19"/>
  <c r="F47" i="19"/>
  <c r="F4" i="19" s="1"/>
  <c r="E47" i="19"/>
  <c r="M8" i="19"/>
  <c r="L8" i="19"/>
  <c r="K8" i="19"/>
  <c r="J8" i="19"/>
  <c r="I8" i="19"/>
  <c r="H8" i="19"/>
  <c r="G8" i="19"/>
  <c r="F8" i="19"/>
  <c r="E8" i="19"/>
  <c r="M5" i="19"/>
  <c r="L5" i="19"/>
  <c r="L4" i="19" s="1"/>
  <c r="K5" i="19"/>
  <c r="K4" i="19" s="1"/>
  <c r="J5" i="19"/>
  <c r="I5" i="19"/>
  <c r="H5" i="19"/>
  <c r="H4" i="19" s="1"/>
  <c r="H92" i="19" s="1"/>
  <c r="G5" i="19"/>
  <c r="G4" i="19" s="1"/>
  <c r="F5" i="19"/>
  <c r="E5" i="19"/>
  <c r="M4" i="19"/>
  <c r="M92" i="19" s="1"/>
  <c r="I4" i="19"/>
  <c r="I92" i="19" s="1"/>
  <c r="E4" i="19"/>
  <c r="E92" i="19" s="1"/>
  <c r="M81" i="18"/>
  <c r="L81" i="18"/>
  <c r="K81" i="18"/>
  <c r="J81" i="18"/>
  <c r="I81" i="18"/>
  <c r="H81" i="18"/>
  <c r="G81" i="18"/>
  <c r="F81" i="18"/>
  <c r="E81" i="18"/>
  <c r="M78" i="18"/>
  <c r="L78" i="18"/>
  <c r="L77" i="18" s="1"/>
  <c r="K78" i="18"/>
  <c r="K77" i="18" s="1"/>
  <c r="J78" i="18"/>
  <c r="I78" i="18"/>
  <c r="H78" i="18"/>
  <c r="H77" i="18" s="1"/>
  <c r="G78" i="18"/>
  <c r="G77" i="18" s="1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L64" i="18" s="1"/>
  <c r="K65" i="18"/>
  <c r="K64" i="18" s="1"/>
  <c r="J65" i="18"/>
  <c r="I65" i="18"/>
  <c r="H65" i="18"/>
  <c r="H64" i="18" s="1"/>
  <c r="G65" i="18"/>
  <c r="G64" i="18" s="1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L52" i="18" s="1"/>
  <c r="L51" i="18" s="1"/>
  <c r="K53" i="18"/>
  <c r="K52" i="18" s="1"/>
  <c r="K51" i="18" s="1"/>
  <c r="J53" i="18"/>
  <c r="I53" i="18"/>
  <c r="H53" i="18"/>
  <c r="H52" i="18" s="1"/>
  <c r="H51" i="18" s="1"/>
  <c r="G53" i="18"/>
  <c r="G52" i="18" s="1"/>
  <c r="G51" i="18" s="1"/>
  <c r="F53" i="18"/>
  <c r="E53" i="18"/>
  <c r="M52" i="18"/>
  <c r="M51" i="18" s="1"/>
  <c r="J52" i="18"/>
  <c r="I52" i="18"/>
  <c r="I51" i="18" s="1"/>
  <c r="F52" i="18"/>
  <c r="E52" i="18"/>
  <c r="E51" i="18" s="1"/>
  <c r="J51" i="18"/>
  <c r="F51" i="18"/>
  <c r="M47" i="18"/>
  <c r="L47" i="18"/>
  <c r="K47" i="18"/>
  <c r="K4" i="18" s="1"/>
  <c r="K92" i="18" s="1"/>
  <c r="J47" i="18"/>
  <c r="I47" i="18"/>
  <c r="H47" i="18"/>
  <c r="G47" i="18"/>
  <c r="G4" i="18" s="1"/>
  <c r="G92" i="18" s="1"/>
  <c r="F47" i="18"/>
  <c r="E47" i="18"/>
  <c r="M8" i="18"/>
  <c r="L8" i="18"/>
  <c r="K8" i="18"/>
  <c r="J8" i="18"/>
  <c r="I8" i="18"/>
  <c r="H8" i="18"/>
  <c r="G8" i="18"/>
  <c r="F8" i="18"/>
  <c r="E8" i="18"/>
  <c r="M5" i="18"/>
  <c r="M4" i="18" s="1"/>
  <c r="M92" i="18" s="1"/>
  <c r="L5" i="18"/>
  <c r="L4" i="18" s="1"/>
  <c r="K5" i="18"/>
  <c r="J5" i="18"/>
  <c r="I5" i="18"/>
  <c r="I4" i="18" s="1"/>
  <c r="I92" i="18" s="1"/>
  <c r="H5" i="18"/>
  <c r="H4" i="18" s="1"/>
  <c r="G5" i="18"/>
  <c r="F5" i="18"/>
  <c r="E5" i="18"/>
  <c r="E4" i="18" s="1"/>
  <c r="E92" i="18" s="1"/>
  <c r="J4" i="18"/>
  <c r="J92" i="18" s="1"/>
  <c r="F4" i="18"/>
  <c r="F92" i="18" s="1"/>
  <c r="M81" i="17"/>
  <c r="L81" i="17"/>
  <c r="K81" i="17"/>
  <c r="J81" i="17"/>
  <c r="I81" i="17"/>
  <c r="H81" i="17"/>
  <c r="G81" i="17"/>
  <c r="F81" i="17"/>
  <c r="E81" i="17"/>
  <c r="M78" i="17"/>
  <c r="M77" i="17" s="1"/>
  <c r="L78" i="17"/>
  <c r="L77" i="17" s="1"/>
  <c r="K78" i="17"/>
  <c r="J78" i="17"/>
  <c r="I78" i="17"/>
  <c r="I77" i="17" s="1"/>
  <c r="H78" i="17"/>
  <c r="H77" i="17" s="1"/>
  <c r="G78" i="17"/>
  <c r="F78" i="17"/>
  <c r="E78" i="17"/>
  <c r="E77" i="17" s="1"/>
  <c r="K77" i="17"/>
  <c r="J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M64" i="17" s="1"/>
  <c r="L65" i="17"/>
  <c r="L64" i="17" s="1"/>
  <c r="K65" i="17"/>
  <c r="J65" i="17"/>
  <c r="I65" i="17"/>
  <c r="I64" i="17" s="1"/>
  <c r="H65" i="17"/>
  <c r="H64" i="17" s="1"/>
  <c r="G65" i="17"/>
  <c r="F65" i="17"/>
  <c r="E65" i="17"/>
  <c r="E64" i="17" s="1"/>
  <c r="K64" i="17"/>
  <c r="J64" i="17"/>
  <c r="G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M52" i="17" s="1"/>
  <c r="L53" i="17"/>
  <c r="L52" i="17" s="1"/>
  <c r="K53" i="17"/>
  <c r="J53" i="17"/>
  <c r="I53" i="17"/>
  <c r="I52" i="17" s="1"/>
  <c r="H53" i="17"/>
  <c r="H52" i="17" s="1"/>
  <c r="G53" i="17"/>
  <c r="F53" i="17"/>
  <c r="E53" i="17"/>
  <c r="E52" i="17" s="1"/>
  <c r="K52" i="17"/>
  <c r="J52" i="17"/>
  <c r="J51" i="17" s="1"/>
  <c r="G52" i="17"/>
  <c r="F52" i="17"/>
  <c r="F51" i="17" s="1"/>
  <c r="K51" i="17"/>
  <c r="G51" i="17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M4" i="17" s="1"/>
  <c r="L5" i="17"/>
  <c r="K5" i="17"/>
  <c r="J5" i="17"/>
  <c r="J4" i="17" s="1"/>
  <c r="I5" i="17"/>
  <c r="I4" i="17" s="1"/>
  <c r="H5" i="17"/>
  <c r="G5" i="17"/>
  <c r="F5" i="17"/>
  <c r="F4" i="17" s="1"/>
  <c r="F92" i="17" s="1"/>
  <c r="E5" i="17"/>
  <c r="E4" i="17" s="1"/>
  <c r="K4" i="17"/>
  <c r="K92" i="17" s="1"/>
  <c r="G4" i="17"/>
  <c r="G92" i="17" s="1"/>
  <c r="M81" i="16"/>
  <c r="L81" i="16"/>
  <c r="K81" i="16"/>
  <c r="J81" i="16"/>
  <c r="I81" i="16"/>
  <c r="H81" i="16"/>
  <c r="G81" i="16"/>
  <c r="F81" i="16"/>
  <c r="E81" i="16"/>
  <c r="M78" i="16"/>
  <c r="M77" i="16" s="1"/>
  <c r="L78" i="16"/>
  <c r="K78" i="16"/>
  <c r="J78" i="16"/>
  <c r="J77" i="16" s="1"/>
  <c r="I78" i="16"/>
  <c r="I77" i="16" s="1"/>
  <c r="H78" i="16"/>
  <c r="G78" i="16"/>
  <c r="F78" i="16"/>
  <c r="F77" i="16" s="1"/>
  <c r="E78" i="16"/>
  <c r="E77" i="16" s="1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M64" i="16" s="1"/>
  <c r="L65" i="16"/>
  <c r="K65" i="16"/>
  <c r="J65" i="16"/>
  <c r="J64" i="16" s="1"/>
  <c r="I65" i="16"/>
  <c r="I64" i="16" s="1"/>
  <c r="H65" i="16"/>
  <c r="G65" i="16"/>
  <c r="F65" i="16"/>
  <c r="F64" i="16" s="1"/>
  <c r="E65" i="16"/>
  <c r="E64" i="16" s="1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M52" i="16" s="1"/>
  <c r="M51" i="16" s="1"/>
  <c r="L53" i="16"/>
  <c r="K53" i="16"/>
  <c r="J53" i="16"/>
  <c r="J52" i="16" s="1"/>
  <c r="J51" i="16" s="1"/>
  <c r="I53" i="16"/>
  <c r="I52" i="16" s="1"/>
  <c r="I51" i="16" s="1"/>
  <c r="H53" i="16"/>
  <c r="G53" i="16"/>
  <c r="F53" i="16"/>
  <c r="F52" i="16" s="1"/>
  <c r="F51" i="16" s="1"/>
  <c r="E53" i="16"/>
  <c r="E52" i="16" s="1"/>
  <c r="E51" i="16" s="1"/>
  <c r="L52" i="16"/>
  <c r="K52" i="16"/>
  <c r="K51" i="16" s="1"/>
  <c r="H52" i="16"/>
  <c r="G52" i="16"/>
  <c r="G51" i="16" s="1"/>
  <c r="L51" i="16"/>
  <c r="H51" i="16"/>
  <c r="M47" i="16"/>
  <c r="M4" i="16" s="1"/>
  <c r="M92" i="16" s="1"/>
  <c r="L47" i="16"/>
  <c r="K47" i="16"/>
  <c r="J47" i="16"/>
  <c r="I47" i="16"/>
  <c r="I4" i="16" s="1"/>
  <c r="I92" i="16" s="1"/>
  <c r="H47" i="16"/>
  <c r="G47" i="16"/>
  <c r="F47" i="16"/>
  <c r="E47" i="16"/>
  <c r="E4" i="16" s="1"/>
  <c r="E92" i="16" s="1"/>
  <c r="M8" i="16"/>
  <c r="L8" i="16"/>
  <c r="K8" i="16"/>
  <c r="J8" i="16"/>
  <c r="I8" i="16"/>
  <c r="H8" i="16"/>
  <c r="G8" i="16"/>
  <c r="F8" i="16"/>
  <c r="E8" i="16"/>
  <c r="M5" i="16"/>
  <c r="L5" i="16"/>
  <c r="K5" i="16"/>
  <c r="K4" i="16" s="1"/>
  <c r="K92" i="16" s="1"/>
  <c r="J5" i="16"/>
  <c r="J4" i="16" s="1"/>
  <c r="I5" i="16"/>
  <c r="H5" i="16"/>
  <c r="G5" i="16"/>
  <c r="G4" i="16" s="1"/>
  <c r="G92" i="16" s="1"/>
  <c r="F5" i="16"/>
  <c r="F4" i="16" s="1"/>
  <c r="E5" i="16"/>
  <c r="L4" i="16"/>
  <c r="L92" i="16" s="1"/>
  <c r="H4" i="16"/>
  <c r="H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L9" i="15" s="1"/>
  <c r="K10" i="15"/>
  <c r="J10" i="15"/>
  <c r="I10" i="15"/>
  <c r="I9" i="15" s="1"/>
  <c r="I40" i="15" s="1"/>
  <c r="H10" i="15"/>
  <c r="H9" i="15" s="1"/>
  <c r="G10" i="15"/>
  <c r="F10" i="15"/>
  <c r="E10" i="15"/>
  <c r="E9" i="15" s="1"/>
  <c r="E40" i="15" s="1"/>
  <c r="K9" i="15"/>
  <c r="J9" i="15"/>
  <c r="J40" i="15" s="1"/>
  <c r="G9" i="15"/>
  <c r="F9" i="15"/>
  <c r="F40" i="15" s="1"/>
  <c r="M4" i="15"/>
  <c r="L4" i="15"/>
  <c r="K4" i="15"/>
  <c r="K40" i="15" s="1"/>
  <c r="J4" i="15"/>
  <c r="I4" i="15"/>
  <c r="H4" i="15"/>
  <c r="G4" i="15"/>
  <c r="G40" i="15" s="1"/>
  <c r="F4" i="15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I26" i="13" s="1"/>
  <c r="H16" i="13"/>
  <c r="G16" i="13"/>
  <c r="F16" i="13"/>
  <c r="E16" i="13"/>
  <c r="E26" i="13" s="1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G4" i="13"/>
  <c r="G26" i="13" s="1"/>
  <c r="F4" i="13"/>
  <c r="F26" i="13" s="1"/>
  <c r="E4" i="13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K26" i="11" s="1"/>
  <c r="J16" i="11"/>
  <c r="I16" i="11"/>
  <c r="H16" i="11"/>
  <c r="G16" i="11"/>
  <c r="G26" i="11" s="1"/>
  <c r="F16" i="11"/>
  <c r="E16" i="11"/>
  <c r="D16" i="11"/>
  <c r="C16" i="11"/>
  <c r="C26" i="11" s="1"/>
  <c r="K8" i="11"/>
  <c r="J8" i="11"/>
  <c r="I8" i="11"/>
  <c r="H8" i="11"/>
  <c r="G8" i="11"/>
  <c r="F8" i="11"/>
  <c r="E8" i="11"/>
  <c r="D8" i="11"/>
  <c r="C8" i="11"/>
  <c r="K4" i="11"/>
  <c r="J4" i="11"/>
  <c r="I4" i="11"/>
  <c r="I26" i="11" s="1"/>
  <c r="H4" i="11"/>
  <c r="G4" i="11"/>
  <c r="F4" i="11"/>
  <c r="E4" i="11"/>
  <c r="E26" i="11" s="1"/>
  <c r="D4" i="1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I26" i="9" s="1"/>
  <c r="H16" i="9"/>
  <c r="G16" i="9"/>
  <c r="F16" i="9"/>
  <c r="E16" i="9"/>
  <c r="E26" i="9" s="1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G4" i="9"/>
  <c r="G26" i="9" s="1"/>
  <c r="F4" i="9"/>
  <c r="F26" i="9" s="1"/>
  <c r="E4" i="9"/>
  <c r="D4" i="9"/>
  <c r="C4" i="9"/>
  <c r="C26" i="9" s="1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K16" i="7"/>
  <c r="J16" i="7"/>
  <c r="I16" i="7"/>
  <c r="H16" i="7"/>
  <c r="G16" i="7"/>
  <c r="F16" i="7"/>
  <c r="F26" i="7" s="1"/>
  <c r="E16" i="7"/>
  <c r="D16" i="7"/>
  <c r="C16" i="7"/>
  <c r="K8" i="7"/>
  <c r="J8" i="7"/>
  <c r="I8" i="7"/>
  <c r="H8" i="7"/>
  <c r="G8" i="7"/>
  <c r="F8" i="7"/>
  <c r="E8" i="7"/>
  <c r="D8" i="7"/>
  <c r="C8" i="7"/>
  <c r="K4" i="7"/>
  <c r="J4" i="7"/>
  <c r="I4" i="7"/>
  <c r="I26" i="7" s="1"/>
  <c r="H4" i="7"/>
  <c r="G4" i="7"/>
  <c r="F4" i="7"/>
  <c r="E4" i="7"/>
  <c r="E26" i="7" s="1"/>
  <c r="D4" i="7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D26" i="4" s="1"/>
  <c r="C16" i="4"/>
  <c r="K8" i="4"/>
  <c r="J8" i="4"/>
  <c r="I8" i="4"/>
  <c r="I26" i="4" s="1"/>
  <c r="H8" i="4"/>
  <c r="H26" i="4" s="1"/>
  <c r="G8" i="4"/>
  <c r="F8" i="4"/>
  <c r="E8" i="4"/>
  <c r="D8" i="4"/>
  <c r="C8" i="4"/>
  <c r="K4" i="4"/>
  <c r="J4" i="4"/>
  <c r="J26" i="4" s="1"/>
  <c r="I4" i="4"/>
  <c r="H4" i="4"/>
  <c r="G4" i="4"/>
  <c r="F4" i="4"/>
  <c r="F26" i="4" s="1"/>
  <c r="E4" i="4"/>
  <c r="E26" i="4" s="1"/>
  <c r="D4" i="4"/>
  <c r="C4" i="4"/>
  <c r="C26" i="7" l="1"/>
  <c r="G26" i="7"/>
  <c r="K26" i="7"/>
  <c r="D26" i="11"/>
  <c r="H26" i="11"/>
  <c r="H40" i="15"/>
  <c r="L40" i="15"/>
  <c r="J92" i="17"/>
  <c r="E51" i="17"/>
  <c r="I51" i="17"/>
  <c r="M51" i="17"/>
  <c r="L92" i="19"/>
  <c r="F92" i="19"/>
  <c r="J92" i="19"/>
  <c r="F92" i="20"/>
  <c r="J92" i="20"/>
  <c r="E51" i="20"/>
  <c r="I51" i="20"/>
  <c r="I92" i="20" s="1"/>
  <c r="M51" i="20"/>
  <c r="D26" i="7"/>
  <c r="H26" i="7"/>
  <c r="F92" i="16"/>
  <c r="J92" i="16"/>
  <c r="H92" i="18"/>
  <c r="L92" i="18"/>
  <c r="K92" i="20"/>
  <c r="E92" i="20"/>
  <c r="M92" i="20"/>
  <c r="C26" i="4"/>
  <c r="G26" i="4"/>
  <c r="K26" i="4"/>
  <c r="E92" i="17"/>
  <c r="I92" i="17"/>
  <c r="M92" i="17"/>
  <c r="H51" i="17"/>
  <c r="H92" i="17" s="1"/>
  <c r="L51" i="17"/>
  <c r="L92" i="17" s="1"/>
  <c r="G92" i="19"/>
  <c r="K92" i="19"/>
</calcChain>
</file>

<file path=xl/sharedStrings.xml><?xml version="1.0" encoding="utf-8"?>
<sst xmlns="http://schemas.openxmlformats.org/spreadsheetml/2006/main" count="7835" uniqueCount="176">
  <si>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</si>
  <si>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</si>
  <si>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</si>
  <si>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</si>
  <si>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</si>
  <si>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</si>
  <si>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</si>
  <si>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</si>
  <si>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</si>
  <si>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</si>
  <si>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</si>
  <si>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</si>
  <si>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</si>
  <si>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</si>
  <si>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</si>
  <si>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</si>
  <si>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</si>
  <si>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</si>
  <si>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</si>
  <si>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</si>
  <si>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</si>
  <si>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</si>
  <si>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</si>
  <si>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</si>
  <si>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</si>
  <si>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</si>
  <si>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</si>
  <si>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</si>
  <si>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</si>
  <si>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</si>
  <si>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</si>
  <si>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</si>
  <si>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</si>
  <si>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</si>
  <si>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</si>
  <si>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</si>
  <si>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</si>
  <si>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</si>
  <si>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</si>
  <si>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</si>
  <si>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</si>
  <si>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</si>
  <si>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</si>
  <si>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</si>
  <si>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</si>
  <si>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</si>
  <si>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</si>
  <si>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</si>
  <si>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</si>
  <si>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</si>
  <si>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</si>
  <si>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</si>
  <si>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</si>
  <si>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</si>
  <si>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</si>
  <si>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</si>
  <si>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</si>
  <si>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</si>
  <si>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</si>
  <si>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</si>
  <si>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</si>
  <si>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</si>
  <si>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</si>
  <si>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</si>
  <si>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</si>
  <si>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</si>
  <si>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</si>
  <si>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</si>
  <si>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</si>
  <si>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</si>
  <si>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</si>
  <si>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</si>
  <si>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</si>
  <si>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</si>
  <si>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</si>
  <si>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</si>
  <si>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</si>
  <si>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</si>
  <si>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</si>
  <si>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</si>
  <si>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</si>
  <si>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</si>
  <si>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</si>
  <si>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</si>
  <si>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</si>
  <si>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</si>
  <si>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</si>
  <si>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</si>
  <si>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</si>
  <si>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</si>
  <si>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</si>
  <si>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</si>
  <si>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</si>
  <si>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</si>
  <si>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</si>
  <si>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</si>
  <si>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</si>
  <si>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</si>
  <si>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</si>
  <si>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</si>
  <si>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</si>
  <si>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</si>
  <si>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</si>
  <si>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</si>
  <si>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</si>
  <si>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</si>
  <si>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</si>
  <si>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</si>
  <si>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</si>
  <si>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</si>
  <si>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</si>
  <si>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</si>
  <si>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</si>
  <si>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</si>
  <si>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</si>
  <si>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</si>
  <si>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</si>
  <si>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</si>
  <si>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</si>
  <si>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</si>
  <si>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</si>
  <si>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</si>
  <si>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Office Of The Mec</t>
  </si>
  <si>
    <t>2. Corporate Services</t>
  </si>
  <si>
    <t>1. Municipal Administration</t>
  </si>
  <si>
    <t>2. Municipal Finance</t>
  </si>
  <si>
    <t>3. Public Participation</t>
  </si>
  <si>
    <t>4. Capacity Development</t>
  </si>
  <si>
    <t>5. Municipal Performance Monitoring, Reporting And Evaluation</t>
  </si>
  <si>
    <t>1. Land Use Management</t>
  </si>
  <si>
    <t>2. Idp Coordination</t>
  </si>
  <si>
    <t>3. Disaster Management</t>
  </si>
  <si>
    <t>4. Municipal Infrastructure</t>
  </si>
  <si>
    <t>1. Traditional Institution Administration</t>
  </si>
  <si>
    <t>2. Traditional Resource Administration</t>
  </si>
  <si>
    <t>3. Rural Development Facilitation</t>
  </si>
  <si>
    <t>4. Traditional Land Administration</t>
  </si>
  <si>
    <t>1. Administration</t>
  </si>
  <si>
    <t>2. Local Governance</t>
  </si>
  <si>
    <t xml:space="preserve">3. Development Planning </t>
  </si>
  <si>
    <t>4. Traditional Institutional Management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</si>
  <si>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</si>
  <si>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</si>
  <si>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</si>
  <si>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</si>
  <si>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</si>
  <si>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</si>
  <si>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</si>
  <si>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</si>
  <si>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</si>
  <si>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</si>
  <si>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</si>
  <si>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</si>
  <si>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</si>
  <si>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</si>
  <si>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</si>
  <si>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</si>
  <si>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</si>
  <si>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</si>
  <si>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Local Government And Traditional Affairs</t>
  </si>
  <si>
    <t>Table B.2: Payments and estimates by economic classification: Local Government And Traditional Affairs</t>
  </si>
  <si>
    <t>Table 7.2: Summary of departmental receipts collection</t>
  </si>
  <si>
    <t>Table 7.3: Summary of payments and estimates by programme: Local Government And Traditional Affairs</t>
  </si>
  <si>
    <t>Table 7.4: Summary of provincial payments and estimates by economic classification: Local Government And Traditional Affairs</t>
  </si>
  <si>
    <t>Table 7.6: Summary of payments and estimates by sub-programme: Administration</t>
  </si>
  <si>
    <t>Table 7.7: Summary of payments and estimates by economic classification: Administration</t>
  </si>
  <si>
    <t>Table 7.8: Summary of payments and estimates by sub-programme: Local Governance</t>
  </si>
  <si>
    <t>Table 7.9: Summary of payments and estimates by economic classification: Local Governance</t>
  </si>
  <si>
    <t xml:space="preserve">Table 7.10: Summary of payments and estimates by sub-programme: Development Planning </t>
  </si>
  <si>
    <t xml:space="preserve">Table 7.11: Summary of payments and estimates by economic classification: Development Planning </t>
  </si>
  <si>
    <t>Table 7.12: Summary of payments and estimates by sub-programme: Traditional Institutional Management</t>
  </si>
  <si>
    <t>Table 7.13: Summary of payments and estimates by economic classification: Traditional Institutional Management</t>
  </si>
  <si>
    <t>Table B.2A: Payments and estimates by economic classification: Administration</t>
  </si>
  <si>
    <t>Table B.2B: Payments and estimates by economic classification: Local Governance</t>
  </si>
  <si>
    <t xml:space="preserve">Table B.2C: Payments and estimates by economic classification: Development Planning </t>
  </si>
  <si>
    <t>Table B.2D: Payments and estimates by economic classification: Traditional Institutional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</si>
</sst>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138</v>
      </c>
      <c r="D9" s="33">
        <v>127</v>
      </c>
      <c r="E9" s="33">
        <v>360</v>
      </c>
      <c r="F9" s="32">
        <v>130</v>
      </c>
      <c r="G9" s="33">
        <v>130</v>
      </c>
      <c r="H9" s="34">
        <v>130</v>
      </c>
      <c r="I9" s="33">
        <v>140</v>
      </c>
      <c r="J9" s="33">
        <v>141</v>
      </c>
      <c r="K9" s="33">
        <v>148.47299999999998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78</v>
      </c>
      <c r="D12" s="33">
        <v>18</v>
      </c>
      <c r="E12" s="33">
        <v>25</v>
      </c>
      <c r="F12" s="32">
        <v>25</v>
      </c>
      <c r="G12" s="33">
        <v>25</v>
      </c>
      <c r="H12" s="34">
        <v>25</v>
      </c>
      <c r="I12" s="33">
        <v>25</v>
      </c>
      <c r="J12" s="33">
        <v>26</v>
      </c>
      <c r="K12" s="33">
        <v>27.378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23</v>
      </c>
      <c r="D14" s="36">
        <v>468</v>
      </c>
      <c r="E14" s="36">
        <v>56</v>
      </c>
      <c r="F14" s="35">
        <v>300</v>
      </c>
      <c r="G14" s="36">
        <v>300</v>
      </c>
      <c r="H14" s="37">
        <v>300</v>
      </c>
      <c r="I14" s="36">
        <v>300</v>
      </c>
      <c r="J14" s="36">
        <v>314</v>
      </c>
      <c r="K14" s="36">
        <v>330.642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239</v>
      </c>
      <c r="D15" s="61">
        <f t="shared" ref="D15:K15" si="1">SUM(D5:D14)</f>
        <v>613</v>
      </c>
      <c r="E15" s="61">
        <f t="shared" si="1"/>
        <v>441</v>
      </c>
      <c r="F15" s="62">
        <f t="shared" si="1"/>
        <v>455</v>
      </c>
      <c r="G15" s="61">
        <f t="shared" si="1"/>
        <v>455</v>
      </c>
      <c r="H15" s="63">
        <f t="shared" si="1"/>
        <v>455</v>
      </c>
      <c r="I15" s="61">
        <f t="shared" si="1"/>
        <v>465</v>
      </c>
      <c r="J15" s="61">
        <f t="shared" si="1"/>
        <v>481</v>
      </c>
      <c r="K15" s="61">
        <f t="shared" si="1"/>
        <v>506.49299999999999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6" t="s">
        <v>133</v>
      </c>
      <c r="C4" s="33">
        <v>1531</v>
      </c>
      <c r="D4" s="33">
        <v>1723</v>
      </c>
      <c r="E4" s="33">
        <v>1596</v>
      </c>
      <c r="F4" s="27">
        <v>3676</v>
      </c>
      <c r="G4" s="28">
        <v>3676</v>
      </c>
      <c r="H4" s="29">
        <v>6042</v>
      </c>
      <c r="I4" s="33">
        <v>4466</v>
      </c>
      <c r="J4" s="33">
        <v>4086</v>
      </c>
      <c r="K4" s="33">
        <v>4830.558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134</v>
      </c>
      <c r="C5" s="33">
        <v>841</v>
      </c>
      <c r="D5" s="33">
        <v>919</v>
      </c>
      <c r="E5" s="33">
        <v>1481</v>
      </c>
      <c r="F5" s="32">
        <v>1604</v>
      </c>
      <c r="G5" s="33">
        <v>1604</v>
      </c>
      <c r="H5" s="34">
        <v>152</v>
      </c>
      <c r="I5" s="33">
        <v>1601</v>
      </c>
      <c r="J5" s="33">
        <v>1687</v>
      </c>
      <c r="K5" s="33">
        <v>1776.4109999999998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135</v>
      </c>
      <c r="C6" s="33">
        <v>498</v>
      </c>
      <c r="D6" s="33">
        <v>209</v>
      </c>
      <c r="E6" s="33">
        <v>300</v>
      </c>
      <c r="F6" s="32">
        <v>247</v>
      </c>
      <c r="G6" s="33">
        <v>247</v>
      </c>
      <c r="H6" s="34">
        <v>71</v>
      </c>
      <c r="I6" s="33">
        <v>404</v>
      </c>
      <c r="J6" s="33">
        <v>688</v>
      </c>
      <c r="K6" s="33">
        <v>791.46399999999994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136</v>
      </c>
      <c r="C7" s="33">
        <v>260</v>
      </c>
      <c r="D7" s="33">
        <v>296</v>
      </c>
      <c r="E7" s="33">
        <v>389</v>
      </c>
      <c r="F7" s="32">
        <v>892</v>
      </c>
      <c r="G7" s="33">
        <v>892</v>
      </c>
      <c r="H7" s="34">
        <v>154</v>
      </c>
      <c r="I7" s="33">
        <v>648</v>
      </c>
      <c r="J7" s="33">
        <v>712</v>
      </c>
      <c r="K7" s="33">
        <v>779.73599999999999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3130</v>
      </c>
      <c r="D19" s="46">
        <f t="shared" ref="D19:K19" si="1">SUM(D4:D18)</f>
        <v>3147</v>
      </c>
      <c r="E19" s="46">
        <f t="shared" si="1"/>
        <v>3766</v>
      </c>
      <c r="F19" s="47">
        <f t="shared" si="1"/>
        <v>6419</v>
      </c>
      <c r="G19" s="46">
        <f t="shared" si="1"/>
        <v>6419</v>
      </c>
      <c r="H19" s="48">
        <f t="shared" si="1"/>
        <v>6419</v>
      </c>
      <c r="I19" s="46">
        <f t="shared" si="1"/>
        <v>7119</v>
      </c>
      <c r="J19" s="46">
        <f t="shared" si="1"/>
        <v>7173</v>
      </c>
      <c r="K19" s="46">
        <f t="shared" si="1"/>
        <v>8178.1689999999999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3130</v>
      </c>
      <c r="D4" s="20">
        <f t="shared" ref="D4:K4" si="0">SUM(D5:D7)</f>
        <v>3147</v>
      </c>
      <c r="E4" s="20">
        <f t="shared" si="0"/>
        <v>3766</v>
      </c>
      <c r="F4" s="21">
        <f t="shared" si="0"/>
        <v>6419</v>
      </c>
      <c r="G4" s="20">
        <f t="shared" si="0"/>
        <v>6419</v>
      </c>
      <c r="H4" s="22">
        <f t="shared" si="0"/>
        <v>6419</v>
      </c>
      <c r="I4" s="20">
        <f t="shared" si="0"/>
        <v>7119</v>
      </c>
      <c r="J4" s="20">
        <f t="shared" si="0"/>
        <v>7173</v>
      </c>
      <c r="K4" s="20">
        <f t="shared" si="0"/>
        <v>8178.1689999999999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2396</v>
      </c>
      <c r="D5" s="28">
        <v>2789</v>
      </c>
      <c r="E5" s="28">
        <v>3280</v>
      </c>
      <c r="F5" s="27">
        <v>4268</v>
      </c>
      <c r="G5" s="28">
        <v>4268</v>
      </c>
      <c r="H5" s="29">
        <v>4268</v>
      </c>
      <c r="I5" s="28">
        <v>4854</v>
      </c>
      <c r="J5" s="28">
        <v>4873</v>
      </c>
      <c r="K5" s="29">
        <v>5134.2690000000002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734</v>
      </c>
      <c r="D6" s="33">
        <v>358</v>
      </c>
      <c r="E6" s="33">
        <v>486</v>
      </c>
      <c r="F6" s="32">
        <v>2151</v>
      </c>
      <c r="G6" s="33">
        <v>2151</v>
      </c>
      <c r="H6" s="34">
        <v>2151</v>
      </c>
      <c r="I6" s="33">
        <v>2265</v>
      </c>
      <c r="J6" s="33">
        <v>2300</v>
      </c>
      <c r="K6" s="34">
        <v>3043.9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3130</v>
      </c>
      <c r="D26" s="46">
        <f t="shared" ref="D26:K26" si="3">+D4+D8+D16+D24</f>
        <v>3147</v>
      </c>
      <c r="E26" s="46">
        <f t="shared" si="3"/>
        <v>3766</v>
      </c>
      <c r="F26" s="47">
        <f t="shared" si="3"/>
        <v>6419</v>
      </c>
      <c r="G26" s="46">
        <f t="shared" si="3"/>
        <v>6419</v>
      </c>
      <c r="H26" s="48">
        <f t="shared" si="3"/>
        <v>6419</v>
      </c>
      <c r="I26" s="46">
        <f t="shared" si="3"/>
        <v>7119</v>
      </c>
      <c r="J26" s="46">
        <f t="shared" si="3"/>
        <v>7173</v>
      </c>
      <c r="K26" s="46">
        <f t="shared" si="3"/>
        <v>8178.1689999999999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158</v>
      </c>
      <c r="F3" s="17" t="s">
        <v>157</v>
      </c>
      <c r="G3" s="17" t="s">
        <v>156</v>
      </c>
      <c r="H3" s="173" t="s">
        <v>155</v>
      </c>
      <c r="I3" s="174"/>
      <c r="J3" s="175"/>
      <c r="K3" s="17" t="s">
        <v>154</v>
      </c>
      <c r="L3" s="17" t="s">
        <v>153</v>
      </c>
      <c r="M3" s="17" t="s">
        <v>152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138</v>
      </c>
      <c r="F9" s="72">
        <f t="shared" ref="F9:M9" si="1">F10+F19</f>
        <v>127</v>
      </c>
      <c r="G9" s="72">
        <f t="shared" si="1"/>
        <v>360</v>
      </c>
      <c r="H9" s="73">
        <f t="shared" si="1"/>
        <v>130</v>
      </c>
      <c r="I9" s="72">
        <f t="shared" si="1"/>
        <v>130</v>
      </c>
      <c r="J9" s="74">
        <f t="shared" si="1"/>
        <v>130</v>
      </c>
      <c r="K9" s="72">
        <f t="shared" si="1"/>
        <v>140</v>
      </c>
      <c r="L9" s="72">
        <f t="shared" si="1"/>
        <v>141</v>
      </c>
      <c r="M9" s="72">
        <f t="shared" si="1"/>
        <v>148.47299999999998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138</v>
      </c>
      <c r="F10" s="100">
        <f t="shared" ref="F10:M10" si="2">SUM(F11:F13)</f>
        <v>127</v>
      </c>
      <c r="G10" s="100">
        <f t="shared" si="2"/>
        <v>360</v>
      </c>
      <c r="H10" s="101">
        <f t="shared" si="2"/>
        <v>130</v>
      </c>
      <c r="I10" s="100">
        <f t="shared" si="2"/>
        <v>130</v>
      </c>
      <c r="J10" s="102">
        <f t="shared" si="2"/>
        <v>130</v>
      </c>
      <c r="K10" s="100">
        <f t="shared" si="2"/>
        <v>140</v>
      </c>
      <c r="L10" s="100">
        <f t="shared" si="2"/>
        <v>141</v>
      </c>
      <c r="M10" s="100">
        <f t="shared" si="2"/>
        <v>148.47299999999998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138</v>
      </c>
      <c r="F11" s="79">
        <v>127</v>
      </c>
      <c r="G11" s="79">
        <v>360</v>
      </c>
      <c r="H11" s="80">
        <v>130</v>
      </c>
      <c r="I11" s="79">
        <v>130</v>
      </c>
      <c r="J11" s="81">
        <v>130</v>
      </c>
      <c r="K11" s="79">
        <v>140</v>
      </c>
      <c r="L11" s="79">
        <v>141</v>
      </c>
      <c r="M11" s="79">
        <v>148.47299999999998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78</v>
      </c>
      <c r="F31" s="131">
        <f t="shared" ref="F31:M31" si="4">SUM(F32:F34)</f>
        <v>18</v>
      </c>
      <c r="G31" s="131">
        <f t="shared" si="4"/>
        <v>25</v>
      </c>
      <c r="H31" s="132">
        <f t="shared" si="4"/>
        <v>25</v>
      </c>
      <c r="I31" s="131">
        <f t="shared" si="4"/>
        <v>25</v>
      </c>
      <c r="J31" s="133">
        <f t="shared" si="4"/>
        <v>25</v>
      </c>
      <c r="K31" s="131">
        <f t="shared" si="4"/>
        <v>25</v>
      </c>
      <c r="L31" s="131">
        <f t="shared" si="4"/>
        <v>26</v>
      </c>
      <c r="M31" s="131">
        <f t="shared" si="4"/>
        <v>27.378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78</v>
      </c>
      <c r="F32" s="79">
        <v>18</v>
      </c>
      <c r="G32" s="79">
        <v>25</v>
      </c>
      <c r="H32" s="80">
        <v>25</v>
      </c>
      <c r="I32" s="79">
        <v>25</v>
      </c>
      <c r="J32" s="81">
        <v>25</v>
      </c>
      <c r="K32" s="79">
        <v>25</v>
      </c>
      <c r="L32" s="79">
        <v>26</v>
      </c>
      <c r="M32" s="79">
        <v>27.378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23</v>
      </c>
      <c r="F39" s="72">
        <v>468</v>
      </c>
      <c r="G39" s="72">
        <v>56</v>
      </c>
      <c r="H39" s="73">
        <v>300</v>
      </c>
      <c r="I39" s="72">
        <v>300</v>
      </c>
      <c r="J39" s="74">
        <v>300</v>
      </c>
      <c r="K39" s="72">
        <v>300</v>
      </c>
      <c r="L39" s="72">
        <v>314</v>
      </c>
      <c r="M39" s="72">
        <v>330.642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239</v>
      </c>
      <c r="F40" s="46">
        <f t="shared" ref="F40:M40" si="6">F4+F9+F21+F29+F31+F36+F39</f>
        <v>613</v>
      </c>
      <c r="G40" s="46">
        <f t="shared" si="6"/>
        <v>441</v>
      </c>
      <c r="H40" s="47">
        <f t="shared" si="6"/>
        <v>455</v>
      </c>
      <c r="I40" s="46">
        <f t="shared" si="6"/>
        <v>455</v>
      </c>
      <c r="J40" s="48">
        <f t="shared" si="6"/>
        <v>455</v>
      </c>
      <c r="K40" s="46">
        <f t="shared" si="6"/>
        <v>465</v>
      </c>
      <c r="L40" s="46">
        <f t="shared" si="6"/>
        <v>481</v>
      </c>
      <c r="M40" s="46">
        <f t="shared" si="6"/>
        <v>506.49299999999999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158</v>
      </c>
      <c r="F3" s="17" t="s">
        <v>157</v>
      </c>
      <c r="G3" s="17" t="s">
        <v>156</v>
      </c>
      <c r="H3" s="173" t="s">
        <v>155</v>
      </c>
      <c r="I3" s="174"/>
      <c r="J3" s="175"/>
      <c r="K3" s="17" t="s">
        <v>154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217273</v>
      </c>
      <c r="F4" s="72">
        <f t="shared" ref="F4:M4" si="0">F5+F8+F47</f>
        <v>249414</v>
      </c>
      <c r="G4" s="72">
        <f t="shared" si="0"/>
        <v>206942</v>
      </c>
      <c r="H4" s="73">
        <f t="shared" si="0"/>
        <v>303758</v>
      </c>
      <c r="I4" s="72">
        <f t="shared" si="0"/>
        <v>304901</v>
      </c>
      <c r="J4" s="74">
        <f t="shared" si="0"/>
        <v>304860</v>
      </c>
      <c r="K4" s="72">
        <f t="shared" si="0"/>
        <v>330498</v>
      </c>
      <c r="L4" s="72">
        <f t="shared" si="0"/>
        <v>352377</v>
      </c>
      <c r="M4" s="72">
        <f t="shared" si="0"/>
        <v>371036.31000000006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183843</v>
      </c>
      <c r="F5" s="100">
        <f t="shared" ref="F5:M5" si="1">SUM(F6:F7)</f>
        <v>207695</v>
      </c>
      <c r="G5" s="100">
        <f t="shared" si="1"/>
        <v>182711</v>
      </c>
      <c r="H5" s="101">
        <f t="shared" si="1"/>
        <v>235345</v>
      </c>
      <c r="I5" s="100">
        <f t="shared" si="1"/>
        <v>235488</v>
      </c>
      <c r="J5" s="102">
        <f t="shared" si="1"/>
        <v>235488</v>
      </c>
      <c r="K5" s="100">
        <f t="shared" si="1"/>
        <v>252131</v>
      </c>
      <c r="L5" s="100">
        <f t="shared" si="1"/>
        <v>266481</v>
      </c>
      <c r="M5" s="100">
        <f t="shared" si="1"/>
        <v>281296.82200000004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156676</v>
      </c>
      <c r="F6" s="79">
        <v>177680</v>
      </c>
      <c r="G6" s="79">
        <v>159860</v>
      </c>
      <c r="H6" s="80">
        <v>204711</v>
      </c>
      <c r="I6" s="79">
        <v>204836</v>
      </c>
      <c r="J6" s="81">
        <v>204862</v>
      </c>
      <c r="K6" s="79">
        <v>219354</v>
      </c>
      <c r="L6" s="79">
        <v>231839</v>
      </c>
      <c r="M6" s="79">
        <v>244572.57700000002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27167</v>
      </c>
      <c r="F7" s="93">
        <v>30015</v>
      </c>
      <c r="G7" s="93">
        <v>22851</v>
      </c>
      <c r="H7" s="94">
        <v>30634</v>
      </c>
      <c r="I7" s="93">
        <v>30652</v>
      </c>
      <c r="J7" s="95">
        <v>30626</v>
      </c>
      <c r="K7" s="93">
        <v>32777</v>
      </c>
      <c r="L7" s="93">
        <v>34642</v>
      </c>
      <c r="M7" s="93">
        <v>36724.245000000003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33430</v>
      </c>
      <c r="F8" s="100">
        <f t="shared" ref="F8:M8" si="2">SUM(F9:F46)</f>
        <v>41719</v>
      </c>
      <c r="G8" s="100">
        <f t="shared" si="2"/>
        <v>24231</v>
      </c>
      <c r="H8" s="101">
        <f t="shared" si="2"/>
        <v>68413</v>
      </c>
      <c r="I8" s="100">
        <f t="shared" si="2"/>
        <v>69413</v>
      </c>
      <c r="J8" s="102">
        <f t="shared" si="2"/>
        <v>69372</v>
      </c>
      <c r="K8" s="100">
        <f t="shared" si="2"/>
        <v>78367</v>
      </c>
      <c r="L8" s="100">
        <f t="shared" si="2"/>
        <v>85896</v>
      </c>
      <c r="M8" s="100">
        <f t="shared" si="2"/>
        <v>89739.487999999983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20</v>
      </c>
      <c r="F9" s="79">
        <v>24</v>
      </c>
      <c r="G9" s="79">
        <v>24</v>
      </c>
      <c r="H9" s="80">
        <v>955</v>
      </c>
      <c r="I9" s="79">
        <v>308</v>
      </c>
      <c r="J9" s="81">
        <v>494</v>
      </c>
      <c r="K9" s="79">
        <v>402</v>
      </c>
      <c r="L9" s="79">
        <v>395</v>
      </c>
      <c r="M9" s="79">
        <v>407.935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452</v>
      </c>
      <c r="F10" s="86">
        <v>192</v>
      </c>
      <c r="G10" s="86">
        <v>689</v>
      </c>
      <c r="H10" s="87">
        <v>1160</v>
      </c>
      <c r="I10" s="86">
        <v>1960</v>
      </c>
      <c r="J10" s="88">
        <v>2766</v>
      </c>
      <c r="K10" s="86">
        <v>3063</v>
      </c>
      <c r="L10" s="86">
        <v>2797</v>
      </c>
      <c r="M10" s="86">
        <v>3131.241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331</v>
      </c>
      <c r="F11" s="86">
        <v>282</v>
      </c>
      <c r="G11" s="86">
        <v>163</v>
      </c>
      <c r="H11" s="87">
        <v>1525</v>
      </c>
      <c r="I11" s="86">
        <v>773</v>
      </c>
      <c r="J11" s="88">
        <v>550</v>
      </c>
      <c r="K11" s="86">
        <v>689</v>
      </c>
      <c r="L11" s="86">
        <v>250</v>
      </c>
      <c r="M11" s="86">
        <v>1319.25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1315</v>
      </c>
      <c r="F12" s="86">
        <v>869</v>
      </c>
      <c r="G12" s="86">
        <v>966</v>
      </c>
      <c r="H12" s="87">
        <v>2700</v>
      </c>
      <c r="I12" s="86">
        <v>1055</v>
      </c>
      <c r="J12" s="88">
        <v>1037</v>
      </c>
      <c r="K12" s="86">
        <v>3246</v>
      </c>
      <c r="L12" s="86">
        <v>3500</v>
      </c>
      <c r="M12" s="86">
        <v>4257.5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</v>
      </c>
      <c r="F13" s="86">
        <v>26</v>
      </c>
      <c r="G13" s="86">
        <v>25</v>
      </c>
      <c r="H13" s="87">
        <v>820</v>
      </c>
      <c r="I13" s="86">
        <v>820</v>
      </c>
      <c r="J13" s="88">
        <v>1101</v>
      </c>
      <c r="K13" s="86">
        <v>864</v>
      </c>
      <c r="L13" s="86">
        <v>929</v>
      </c>
      <c r="M13" s="86">
        <v>941.23699999999985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601</v>
      </c>
      <c r="F14" s="86">
        <v>617</v>
      </c>
      <c r="G14" s="86">
        <v>480</v>
      </c>
      <c r="H14" s="87">
        <v>651</v>
      </c>
      <c r="I14" s="86">
        <v>1034</v>
      </c>
      <c r="J14" s="88">
        <v>1375</v>
      </c>
      <c r="K14" s="86">
        <v>1624</v>
      </c>
      <c r="L14" s="86">
        <v>2467</v>
      </c>
      <c r="M14" s="86">
        <v>2676.7509999999997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6513</v>
      </c>
      <c r="F15" s="86">
        <v>8587</v>
      </c>
      <c r="G15" s="86">
        <v>6326</v>
      </c>
      <c r="H15" s="87">
        <v>8775</v>
      </c>
      <c r="I15" s="86">
        <v>8851</v>
      </c>
      <c r="J15" s="88">
        <v>7069</v>
      </c>
      <c r="K15" s="86">
        <v>7779</v>
      </c>
      <c r="L15" s="86">
        <v>7391</v>
      </c>
      <c r="M15" s="86">
        <v>7554.723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434</v>
      </c>
      <c r="F16" s="86">
        <v>375</v>
      </c>
      <c r="G16" s="86">
        <v>141</v>
      </c>
      <c r="H16" s="87">
        <v>3101</v>
      </c>
      <c r="I16" s="86">
        <v>4141</v>
      </c>
      <c r="J16" s="88">
        <v>3847</v>
      </c>
      <c r="K16" s="86">
        <v>3584</v>
      </c>
      <c r="L16" s="86">
        <v>5600</v>
      </c>
      <c r="M16" s="86">
        <v>6105.8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1285</v>
      </c>
      <c r="F17" s="86">
        <v>9655</v>
      </c>
      <c r="G17" s="86">
        <v>1390</v>
      </c>
      <c r="H17" s="87">
        <v>3912</v>
      </c>
      <c r="I17" s="86">
        <v>6307</v>
      </c>
      <c r="J17" s="88">
        <v>7004</v>
      </c>
      <c r="K17" s="86">
        <v>6817</v>
      </c>
      <c r="L17" s="86">
        <v>4164</v>
      </c>
      <c r="M17" s="86">
        <v>3869.692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</v>
      </c>
      <c r="F21" s="86">
        <v>0</v>
      </c>
      <c r="G21" s="86">
        <v>9</v>
      </c>
      <c r="H21" s="87">
        <v>485</v>
      </c>
      <c r="I21" s="86">
        <v>485</v>
      </c>
      <c r="J21" s="88">
        <v>485</v>
      </c>
      <c r="K21" s="86">
        <v>711</v>
      </c>
      <c r="L21" s="86">
        <v>539</v>
      </c>
      <c r="M21" s="86">
        <v>566.56700000000001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30</v>
      </c>
      <c r="F22" s="86">
        <v>1316</v>
      </c>
      <c r="G22" s="86">
        <v>329</v>
      </c>
      <c r="H22" s="87">
        <v>400</v>
      </c>
      <c r="I22" s="86">
        <v>0</v>
      </c>
      <c r="J22" s="88">
        <v>86</v>
      </c>
      <c r="K22" s="86">
        <v>2786</v>
      </c>
      <c r="L22" s="86">
        <v>2886</v>
      </c>
      <c r="M22" s="86">
        <v>906.95799999999997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3971</v>
      </c>
      <c r="F23" s="86">
        <v>2491</v>
      </c>
      <c r="G23" s="86">
        <v>3005</v>
      </c>
      <c r="H23" s="87">
        <v>14996</v>
      </c>
      <c r="I23" s="86">
        <v>14108</v>
      </c>
      <c r="J23" s="88">
        <v>14181</v>
      </c>
      <c r="K23" s="86">
        <v>13776</v>
      </c>
      <c r="L23" s="86">
        <v>22308</v>
      </c>
      <c r="M23" s="86">
        <v>20883.324000000001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36</v>
      </c>
      <c r="H24" s="87">
        <v>25</v>
      </c>
      <c r="I24" s="86">
        <v>50</v>
      </c>
      <c r="J24" s="88">
        <v>181</v>
      </c>
      <c r="K24" s="86">
        <v>712</v>
      </c>
      <c r="L24" s="86">
        <v>580</v>
      </c>
      <c r="M24" s="86">
        <v>772.74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</v>
      </c>
      <c r="F25" s="86">
        <v>0</v>
      </c>
      <c r="G25" s="86">
        <v>0</v>
      </c>
      <c r="H25" s="87">
        <v>1677</v>
      </c>
      <c r="I25" s="86">
        <v>1720</v>
      </c>
      <c r="J25" s="88">
        <v>1771</v>
      </c>
      <c r="K25" s="86">
        <v>1640</v>
      </c>
      <c r="L25" s="86">
        <v>2063</v>
      </c>
      <c r="M25" s="86">
        <v>3134.3389999999999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381</v>
      </c>
      <c r="F26" s="86">
        <v>12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2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139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209</v>
      </c>
      <c r="F37" s="86">
        <v>260</v>
      </c>
      <c r="G37" s="86">
        <v>194</v>
      </c>
      <c r="H37" s="87">
        <v>2686</v>
      </c>
      <c r="I37" s="86">
        <v>2788</v>
      </c>
      <c r="J37" s="88">
        <v>3555</v>
      </c>
      <c r="K37" s="86">
        <v>2542</v>
      </c>
      <c r="L37" s="86">
        <v>2620</v>
      </c>
      <c r="M37" s="86">
        <v>2952.8599999999997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1294</v>
      </c>
      <c r="F38" s="86">
        <v>1374</v>
      </c>
      <c r="G38" s="86">
        <v>1241</v>
      </c>
      <c r="H38" s="87">
        <v>3615</v>
      </c>
      <c r="I38" s="86">
        <v>3988</v>
      </c>
      <c r="J38" s="88">
        <v>3685</v>
      </c>
      <c r="K38" s="86">
        <v>2550</v>
      </c>
      <c r="L38" s="86">
        <v>3651</v>
      </c>
      <c r="M38" s="86">
        <v>4123.5029999999997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5400</v>
      </c>
      <c r="F39" s="86">
        <v>5657</v>
      </c>
      <c r="G39" s="86">
        <v>715</v>
      </c>
      <c r="H39" s="87">
        <v>3150</v>
      </c>
      <c r="I39" s="86">
        <v>3150</v>
      </c>
      <c r="J39" s="88">
        <v>2800</v>
      </c>
      <c r="K39" s="86">
        <v>2200</v>
      </c>
      <c r="L39" s="86">
        <v>2450</v>
      </c>
      <c r="M39" s="86">
        <v>2540.85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6220</v>
      </c>
      <c r="F40" s="86">
        <v>2223</v>
      </c>
      <c r="G40" s="86">
        <v>428</v>
      </c>
      <c r="H40" s="87">
        <v>2015</v>
      </c>
      <c r="I40" s="86">
        <v>898</v>
      </c>
      <c r="J40" s="88">
        <v>513</v>
      </c>
      <c r="K40" s="86">
        <v>899</v>
      </c>
      <c r="L40" s="86">
        <v>1091</v>
      </c>
      <c r="M40" s="86">
        <v>1184.8229999999999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2159</v>
      </c>
      <c r="F41" s="86">
        <v>28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1805</v>
      </c>
      <c r="F42" s="86">
        <v>4724</v>
      </c>
      <c r="G42" s="86">
        <v>3473</v>
      </c>
      <c r="H42" s="87">
        <v>4673</v>
      </c>
      <c r="I42" s="86">
        <v>5815</v>
      </c>
      <c r="J42" s="88">
        <v>5524</v>
      </c>
      <c r="K42" s="86">
        <v>6268</v>
      </c>
      <c r="L42" s="86">
        <v>6417</v>
      </c>
      <c r="M42" s="86">
        <v>7052.1009999999997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643</v>
      </c>
      <c r="F43" s="86">
        <v>1318</v>
      </c>
      <c r="G43" s="86">
        <v>2890</v>
      </c>
      <c r="H43" s="87">
        <v>7195</v>
      </c>
      <c r="I43" s="86">
        <v>4965</v>
      </c>
      <c r="J43" s="88">
        <v>5168</v>
      </c>
      <c r="K43" s="86">
        <v>9607</v>
      </c>
      <c r="L43" s="86">
        <v>8392</v>
      </c>
      <c r="M43" s="86">
        <v>9809.7759999999998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114</v>
      </c>
      <c r="G44" s="86">
        <v>270</v>
      </c>
      <c r="H44" s="87">
        <v>1158</v>
      </c>
      <c r="I44" s="86">
        <v>1545</v>
      </c>
      <c r="J44" s="88">
        <v>725</v>
      </c>
      <c r="K44" s="86">
        <v>636</v>
      </c>
      <c r="L44" s="86">
        <v>880</v>
      </c>
      <c r="M44" s="86">
        <v>944.6400000000001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338</v>
      </c>
      <c r="F45" s="86">
        <v>1434</v>
      </c>
      <c r="G45" s="86">
        <v>1432</v>
      </c>
      <c r="H45" s="87">
        <v>2739</v>
      </c>
      <c r="I45" s="86">
        <v>4652</v>
      </c>
      <c r="J45" s="88">
        <v>5455</v>
      </c>
      <c r="K45" s="86">
        <v>5972</v>
      </c>
      <c r="L45" s="86">
        <v>4526</v>
      </c>
      <c r="M45" s="86">
        <v>4602.8779999999988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7469</v>
      </c>
      <c r="F51" s="72">
        <f t="shared" ref="F51:M51" si="4">F52+F59+F62+F63+F64+F72+F73</f>
        <v>23888</v>
      </c>
      <c r="G51" s="72">
        <f t="shared" si="4"/>
        <v>369</v>
      </c>
      <c r="H51" s="73">
        <f t="shared" si="4"/>
        <v>4425</v>
      </c>
      <c r="I51" s="72">
        <f t="shared" si="4"/>
        <v>3425</v>
      </c>
      <c r="J51" s="74">
        <f t="shared" si="4"/>
        <v>3448</v>
      </c>
      <c r="K51" s="72">
        <f t="shared" si="4"/>
        <v>5100</v>
      </c>
      <c r="L51" s="72">
        <f t="shared" si="4"/>
        <v>3530</v>
      </c>
      <c r="M51" s="72">
        <f t="shared" si="4"/>
        <v>3180.0899999999997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3228</v>
      </c>
      <c r="F52" s="79">
        <f t="shared" ref="F52:M52" si="5">F53+F56</f>
        <v>20000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2000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3228</v>
      </c>
      <c r="F56" s="100">
        <f t="shared" ref="F56:M56" si="7">SUM(F57:F58)</f>
        <v>20000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2000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20000</v>
      </c>
      <c r="G57" s="79">
        <v>0</v>
      </c>
      <c r="H57" s="80">
        <v>0</v>
      </c>
      <c r="I57" s="79">
        <v>0</v>
      </c>
      <c r="J57" s="81">
        <v>0</v>
      </c>
      <c r="K57" s="79">
        <v>2000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3228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4241</v>
      </c>
      <c r="F73" s="86">
        <f t="shared" ref="F73:M73" si="12">SUM(F74:F75)</f>
        <v>3888</v>
      </c>
      <c r="G73" s="86">
        <f t="shared" si="12"/>
        <v>369</v>
      </c>
      <c r="H73" s="87">
        <f t="shared" si="12"/>
        <v>4425</v>
      </c>
      <c r="I73" s="86">
        <f t="shared" si="12"/>
        <v>3425</v>
      </c>
      <c r="J73" s="88">
        <f t="shared" si="12"/>
        <v>3448</v>
      </c>
      <c r="K73" s="86">
        <f t="shared" si="12"/>
        <v>3100</v>
      </c>
      <c r="L73" s="86">
        <f t="shared" si="12"/>
        <v>3530</v>
      </c>
      <c r="M73" s="86">
        <f t="shared" si="12"/>
        <v>3180.0899999999997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4241</v>
      </c>
      <c r="F74" s="79">
        <v>3875</v>
      </c>
      <c r="G74" s="79">
        <v>354</v>
      </c>
      <c r="H74" s="80">
        <v>4425</v>
      </c>
      <c r="I74" s="79">
        <v>3425</v>
      </c>
      <c r="J74" s="81">
        <v>3448</v>
      </c>
      <c r="K74" s="79">
        <v>3100</v>
      </c>
      <c r="L74" s="79">
        <v>3530</v>
      </c>
      <c r="M74" s="79">
        <v>3180.0899999999997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13</v>
      </c>
      <c r="G75" s="93">
        <v>15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7062</v>
      </c>
      <c r="F77" s="72">
        <f t="shared" ref="F77:M77" si="13">F78+F81+F84+F85+F86+F87+F88</f>
        <v>1002</v>
      </c>
      <c r="G77" s="72">
        <f t="shared" si="13"/>
        <v>1257</v>
      </c>
      <c r="H77" s="73">
        <f t="shared" si="13"/>
        <v>4377</v>
      </c>
      <c r="I77" s="72">
        <f t="shared" si="13"/>
        <v>4377</v>
      </c>
      <c r="J77" s="74">
        <f t="shared" si="13"/>
        <v>4377</v>
      </c>
      <c r="K77" s="72">
        <f t="shared" si="13"/>
        <v>5000</v>
      </c>
      <c r="L77" s="72">
        <f t="shared" si="13"/>
        <v>4065</v>
      </c>
      <c r="M77" s="72">
        <f t="shared" si="13"/>
        <v>5621.4449999999997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7062</v>
      </c>
      <c r="F81" s="86">
        <f t="shared" ref="F81:M81" si="15">SUM(F82:F83)</f>
        <v>448</v>
      </c>
      <c r="G81" s="86">
        <f t="shared" si="15"/>
        <v>830</v>
      </c>
      <c r="H81" s="87">
        <f t="shared" si="15"/>
        <v>4377</v>
      </c>
      <c r="I81" s="86">
        <f t="shared" si="15"/>
        <v>4377</v>
      </c>
      <c r="J81" s="88">
        <f t="shared" si="15"/>
        <v>4377</v>
      </c>
      <c r="K81" s="86">
        <f t="shared" si="15"/>
        <v>5000</v>
      </c>
      <c r="L81" s="86">
        <f t="shared" si="15"/>
        <v>4065</v>
      </c>
      <c r="M81" s="86">
        <f t="shared" si="15"/>
        <v>5621.4449999999997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7062</v>
      </c>
      <c r="F83" s="93">
        <v>448</v>
      </c>
      <c r="G83" s="93">
        <v>830</v>
      </c>
      <c r="H83" s="94">
        <v>4377</v>
      </c>
      <c r="I83" s="93">
        <v>4377</v>
      </c>
      <c r="J83" s="95">
        <v>4377</v>
      </c>
      <c r="K83" s="93">
        <v>5000</v>
      </c>
      <c r="L83" s="93">
        <v>4065</v>
      </c>
      <c r="M83" s="93">
        <v>5621.4449999999997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554</v>
      </c>
      <c r="G88" s="86">
        <v>427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75</v>
      </c>
      <c r="F90" s="72">
        <v>109</v>
      </c>
      <c r="G90" s="72">
        <v>202</v>
      </c>
      <c r="H90" s="73">
        <v>0</v>
      </c>
      <c r="I90" s="72">
        <v>0</v>
      </c>
      <c r="J90" s="74">
        <v>18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231879</v>
      </c>
      <c r="F92" s="46">
        <f t="shared" ref="F92:M92" si="16">F4+F51+F77+F90</f>
        <v>274413</v>
      </c>
      <c r="G92" s="46">
        <f t="shared" si="16"/>
        <v>208770</v>
      </c>
      <c r="H92" s="47">
        <f t="shared" si="16"/>
        <v>312560</v>
      </c>
      <c r="I92" s="46">
        <f t="shared" si="16"/>
        <v>312703</v>
      </c>
      <c r="J92" s="48">
        <f t="shared" si="16"/>
        <v>312703</v>
      </c>
      <c r="K92" s="46">
        <f t="shared" si="16"/>
        <v>340598</v>
      </c>
      <c r="L92" s="46">
        <f t="shared" si="16"/>
        <v>359972</v>
      </c>
      <c r="M92" s="46">
        <f t="shared" si="16"/>
        <v>379837.84500000009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158</v>
      </c>
      <c r="F3" s="17" t="s">
        <v>157</v>
      </c>
      <c r="G3" s="17" t="s">
        <v>156</v>
      </c>
      <c r="H3" s="173" t="s">
        <v>155</v>
      </c>
      <c r="I3" s="174"/>
      <c r="J3" s="175"/>
      <c r="K3" s="17" t="s">
        <v>154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82634</v>
      </c>
      <c r="F4" s="72">
        <f t="shared" ref="F4:M4" si="0">F5+F8+F47</f>
        <v>53172</v>
      </c>
      <c r="G4" s="72">
        <f t="shared" si="0"/>
        <v>35394</v>
      </c>
      <c r="H4" s="73">
        <f t="shared" si="0"/>
        <v>111515</v>
      </c>
      <c r="I4" s="72">
        <f t="shared" si="0"/>
        <v>111658</v>
      </c>
      <c r="J4" s="74">
        <f t="shared" si="0"/>
        <v>111640</v>
      </c>
      <c r="K4" s="72">
        <f t="shared" si="0"/>
        <v>118013</v>
      </c>
      <c r="L4" s="72">
        <f t="shared" si="0"/>
        <v>130006</v>
      </c>
      <c r="M4" s="72">
        <f t="shared" si="0"/>
        <v>137934.83900000001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58303</v>
      </c>
      <c r="F5" s="100">
        <f t="shared" ref="F5:M5" si="1">SUM(F6:F7)</f>
        <v>34763</v>
      </c>
      <c r="G5" s="100">
        <f t="shared" si="1"/>
        <v>25799</v>
      </c>
      <c r="H5" s="101">
        <f t="shared" si="1"/>
        <v>82903</v>
      </c>
      <c r="I5" s="100">
        <f t="shared" si="1"/>
        <v>83046</v>
      </c>
      <c r="J5" s="102">
        <f t="shared" si="1"/>
        <v>83046</v>
      </c>
      <c r="K5" s="100">
        <f t="shared" si="1"/>
        <v>86089</v>
      </c>
      <c r="L5" s="100">
        <f t="shared" si="1"/>
        <v>97455</v>
      </c>
      <c r="M5" s="100">
        <f t="shared" si="1"/>
        <v>103964.636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51264</v>
      </c>
      <c r="F6" s="79">
        <v>30289</v>
      </c>
      <c r="G6" s="79">
        <v>22441</v>
      </c>
      <c r="H6" s="80">
        <v>72126</v>
      </c>
      <c r="I6" s="79">
        <v>72251</v>
      </c>
      <c r="J6" s="81">
        <v>72250</v>
      </c>
      <c r="K6" s="79">
        <v>75279</v>
      </c>
      <c r="L6" s="79">
        <v>85257</v>
      </c>
      <c r="M6" s="79">
        <v>90887.692999999999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7039</v>
      </c>
      <c r="F7" s="93">
        <v>4474</v>
      </c>
      <c r="G7" s="93">
        <v>3358</v>
      </c>
      <c r="H7" s="94">
        <v>10777</v>
      </c>
      <c r="I7" s="93">
        <v>10795</v>
      </c>
      <c r="J7" s="95">
        <v>10796</v>
      </c>
      <c r="K7" s="93">
        <v>10810</v>
      </c>
      <c r="L7" s="93">
        <v>12198</v>
      </c>
      <c r="M7" s="93">
        <v>13076.942999999999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24331</v>
      </c>
      <c r="F8" s="100">
        <f t="shared" ref="F8:M8" si="2">SUM(F9:F46)</f>
        <v>18409</v>
      </c>
      <c r="G8" s="100">
        <f t="shared" si="2"/>
        <v>9595</v>
      </c>
      <c r="H8" s="101">
        <f t="shared" si="2"/>
        <v>28612</v>
      </c>
      <c r="I8" s="100">
        <f t="shared" si="2"/>
        <v>28612</v>
      </c>
      <c r="J8" s="102">
        <f t="shared" si="2"/>
        <v>28594</v>
      </c>
      <c r="K8" s="100">
        <f t="shared" si="2"/>
        <v>31924</v>
      </c>
      <c r="L8" s="100">
        <f t="shared" si="2"/>
        <v>32551</v>
      </c>
      <c r="M8" s="100">
        <f t="shared" si="2"/>
        <v>33970.203000000001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17</v>
      </c>
      <c r="F9" s="79">
        <v>10</v>
      </c>
      <c r="G9" s="79">
        <v>10</v>
      </c>
      <c r="H9" s="80">
        <v>860</v>
      </c>
      <c r="I9" s="79">
        <v>150</v>
      </c>
      <c r="J9" s="81">
        <v>123</v>
      </c>
      <c r="K9" s="79">
        <v>196</v>
      </c>
      <c r="L9" s="79">
        <v>217</v>
      </c>
      <c r="M9" s="79">
        <v>218.501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100</v>
      </c>
      <c r="F10" s="86">
        <v>139</v>
      </c>
      <c r="G10" s="86">
        <v>396</v>
      </c>
      <c r="H10" s="87">
        <v>510</v>
      </c>
      <c r="I10" s="86">
        <v>600</v>
      </c>
      <c r="J10" s="88">
        <v>770</v>
      </c>
      <c r="K10" s="86">
        <v>1078</v>
      </c>
      <c r="L10" s="86">
        <v>550</v>
      </c>
      <c r="M10" s="86">
        <v>600.15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322</v>
      </c>
      <c r="F11" s="86">
        <v>282</v>
      </c>
      <c r="G11" s="86">
        <v>163</v>
      </c>
      <c r="H11" s="87">
        <v>930</v>
      </c>
      <c r="I11" s="86">
        <v>257</v>
      </c>
      <c r="J11" s="88">
        <v>261</v>
      </c>
      <c r="K11" s="86">
        <v>466</v>
      </c>
      <c r="L11" s="86">
        <v>67</v>
      </c>
      <c r="M11" s="86">
        <v>168.55099999999999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968</v>
      </c>
      <c r="F12" s="86">
        <v>869</v>
      </c>
      <c r="G12" s="86">
        <v>31</v>
      </c>
      <c r="H12" s="87">
        <v>2700</v>
      </c>
      <c r="I12" s="86">
        <v>1055</v>
      </c>
      <c r="J12" s="88">
        <v>1037</v>
      </c>
      <c r="K12" s="86">
        <v>3246</v>
      </c>
      <c r="L12" s="86">
        <v>3500</v>
      </c>
      <c r="M12" s="86">
        <v>4257.5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</v>
      </c>
      <c r="F13" s="86">
        <v>26</v>
      </c>
      <c r="G13" s="86">
        <v>25</v>
      </c>
      <c r="H13" s="87">
        <v>820</v>
      </c>
      <c r="I13" s="86">
        <v>820</v>
      </c>
      <c r="J13" s="88">
        <v>1101</v>
      </c>
      <c r="K13" s="86">
        <v>864</v>
      </c>
      <c r="L13" s="86">
        <v>864</v>
      </c>
      <c r="M13" s="86">
        <v>865.79199999999992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382</v>
      </c>
      <c r="F14" s="86">
        <v>337</v>
      </c>
      <c r="G14" s="86">
        <v>237</v>
      </c>
      <c r="H14" s="87">
        <v>208</v>
      </c>
      <c r="I14" s="86">
        <v>394</v>
      </c>
      <c r="J14" s="88">
        <v>642</v>
      </c>
      <c r="K14" s="86">
        <v>611</v>
      </c>
      <c r="L14" s="86">
        <v>781</v>
      </c>
      <c r="M14" s="86">
        <v>934.39300000000003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2665</v>
      </c>
      <c r="F15" s="86">
        <v>4061</v>
      </c>
      <c r="G15" s="86">
        <v>2470</v>
      </c>
      <c r="H15" s="87">
        <v>5420</v>
      </c>
      <c r="I15" s="86">
        <v>5351</v>
      </c>
      <c r="J15" s="88">
        <v>3596</v>
      </c>
      <c r="K15" s="86">
        <v>3800</v>
      </c>
      <c r="L15" s="86">
        <v>3036</v>
      </c>
      <c r="M15" s="86">
        <v>3196.9079999999999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22</v>
      </c>
      <c r="F16" s="86">
        <v>178</v>
      </c>
      <c r="G16" s="86">
        <v>51</v>
      </c>
      <c r="H16" s="87">
        <v>2855</v>
      </c>
      <c r="I16" s="86">
        <v>3255</v>
      </c>
      <c r="J16" s="88">
        <v>3011</v>
      </c>
      <c r="K16" s="86">
        <v>2870</v>
      </c>
      <c r="L16" s="86">
        <v>5000</v>
      </c>
      <c r="M16" s="86">
        <v>5140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1607</v>
      </c>
      <c r="F17" s="86">
        <v>1594</v>
      </c>
      <c r="G17" s="86">
        <v>1390</v>
      </c>
      <c r="H17" s="87">
        <v>132</v>
      </c>
      <c r="I17" s="86">
        <v>649</v>
      </c>
      <c r="J17" s="88">
        <v>1908</v>
      </c>
      <c r="K17" s="86">
        <v>1166</v>
      </c>
      <c r="L17" s="86">
        <v>391</v>
      </c>
      <c r="M17" s="86">
        <v>421.72299999999996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</v>
      </c>
      <c r="F21" s="86">
        <v>0</v>
      </c>
      <c r="G21" s="86">
        <v>1</v>
      </c>
      <c r="H21" s="87">
        <v>285</v>
      </c>
      <c r="I21" s="86">
        <v>285</v>
      </c>
      <c r="J21" s="88">
        <v>285</v>
      </c>
      <c r="K21" s="86">
        <v>500</v>
      </c>
      <c r="L21" s="86">
        <v>317</v>
      </c>
      <c r="M21" s="86">
        <v>332.80099999999999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30</v>
      </c>
      <c r="F22" s="86">
        <v>1316</v>
      </c>
      <c r="G22" s="86">
        <v>329</v>
      </c>
      <c r="H22" s="87">
        <v>0</v>
      </c>
      <c r="I22" s="86">
        <v>0</v>
      </c>
      <c r="J22" s="88">
        <v>5</v>
      </c>
      <c r="K22" s="86">
        <v>2364</v>
      </c>
      <c r="L22" s="86">
        <v>2500</v>
      </c>
      <c r="M22" s="86">
        <v>530.5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3269</v>
      </c>
      <c r="F23" s="86">
        <v>380</v>
      </c>
      <c r="G23" s="86">
        <v>2</v>
      </c>
      <c r="H23" s="87">
        <v>500</v>
      </c>
      <c r="I23" s="86">
        <v>852</v>
      </c>
      <c r="J23" s="88">
        <v>547</v>
      </c>
      <c r="K23" s="86">
        <v>419</v>
      </c>
      <c r="L23" s="86">
        <v>431</v>
      </c>
      <c r="M23" s="86">
        <v>453.84299999999996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36</v>
      </c>
      <c r="H24" s="87">
        <v>15</v>
      </c>
      <c r="I24" s="86">
        <v>40</v>
      </c>
      <c r="J24" s="88">
        <v>120</v>
      </c>
      <c r="K24" s="86">
        <v>407</v>
      </c>
      <c r="L24" s="86">
        <v>262</v>
      </c>
      <c r="M24" s="86">
        <v>452.88600000000002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</v>
      </c>
      <c r="F25" s="86">
        <v>0</v>
      </c>
      <c r="G25" s="86">
        <v>0</v>
      </c>
      <c r="H25" s="87">
        <v>1557</v>
      </c>
      <c r="I25" s="86">
        <v>1600</v>
      </c>
      <c r="J25" s="88">
        <v>1686</v>
      </c>
      <c r="K25" s="86">
        <v>1640</v>
      </c>
      <c r="L25" s="86">
        <v>2063</v>
      </c>
      <c r="M25" s="86">
        <v>3134.3389999999999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381</v>
      </c>
      <c r="F26" s="86">
        <v>12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2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1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209</v>
      </c>
      <c r="F37" s="86">
        <v>181</v>
      </c>
      <c r="G37" s="86">
        <v>194</v>
      </c>
      <c r="H37" s="87">
        <v>1383</v>
      </c>
      <c r="I37" s="86">
        <v>1607</v>
      </c>
      <c r="J37" s="88">
        <v>2282</v>
      </c>
      <c r="K37" s="86">
        <v>1657</v>
      </c>
      <c r="L37" s="86">
        <v>1687</v>
      </c>
      <c r="M37" s="86">
        <v>1938.4110000000001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1247</v>
      </c>
      <c r="F38" s="86">
        <v>1216</v>
      </c>
      <c r="G38" s="86">
        <v>782</v>
      </c>
      <c r="H38" s="87">
        <v>2495</v>
      </c>
      <c r="I38" s="86">
        <v>3203</v>
      </c>
      <c r="J38" s="88">
        <v>3003</v>
      </c>
      <c r="K38" s="86">
        <v>1390</v>
      </c>
      <c r="L38" s="86">
        <v>2168</v>
      </c>
      <c r="M38" s="86">
        <v>2554.9039999999995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2987</v>
      </c>
      <c r="F39" s="86">
        <v>661</v>
      </c>
      <c r="G39" s="86">
        <v>564</v>
      </c>
      <c r="H39" s="87">
        <v>2600</v>
      </c>
      <c r="I39" s="86">
        <v>2600</v>
      </c>
      <c r="J39" s="88">
        <v>2400</v>
      </c>
      <c r="K39" s="86">
        <v>2200</v>
      </c>
      <c r="L39" s="86">
        <v>2450</v>
      </c>
      <c r="M39" s="86">
        <v>2540.85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6190</v>
      </c>
      <c r="F40" s="86">
        <v>2201</v>
      </c>
      <c r="G40" s="86">
        <v>427</v>
      </c>
      <c r="H40" s="87">
        <v>1600</v>
      </c>
      <c r="I40" s="86">
        <v>483</v>
      </c>
      <c r="J40" s="88">
        <v>358</v>
      </c>
      <c r="K40" s="86">
        <v>662</v>
      </c>
      <c r="L40" s="86">
        <v>830</v>
      </c>
      <c r="M40" s="86">
        <v>958.9899999999999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2159</v>
      </c>
      <c r="F41" s="86">
        <v>28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1461</v>
      </c>
      <c r="F42" s="86">
        <v>3905</v>
      </c>
      <c r="G42" s="86">
        <v>1775</v>
      </c>
      <c r="H42" s="87">
        <v>1768</v>
      </c>
      <c r="I42" s="86">
        <v>1963</v>
      </c>
      <c r="J42" s="88">
        <v>1779</v>
      </c>
      <c r="K42" s="86">
        <v>2133</v>
      </c>
      <c r="L42" s="86">
        <v>1964</v>
      </c>
      <c r="M42" s="86">
        <v>1768.0920000000001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195</v>
      </c>
      <c r="F43" s="86">
        <v>241</v>
      </c>
      <c r="G43" s="86">
        <v>242</v>
      </c>
      <c r="H43" s="87">
        <v>1030</v>
      </c>
      <c r="I43" s="86">
        <v>1283</v>
      </c>
      <c r="J43" s="88">
        <v>1350</v>
      </c>
      <c r="K43" s="86">
        <v>2034</v>
      </c>
      <c r="L43" s="86">
        <v>2050</v>
      </c>
      <c r="M43" s="86">
        <v>2097.65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94</v>
      </c>
      <c r="G44" s="86">
        <v>121</v>
      </c>
      <c r="H44" s="87">
        <v>881</v>
      </c>
      <c r="I44" s="86">
        <v>418</v>
      </c>
      <c r="J44" s="88">
        <v>579</v>
      </c>
      <c r="K44" s="86">
        <v>534</v>
      </c>
      <c r="L44" s="86">
        <v>693</v>
      </c>
      <c r="M44" s="86">
        <v>729.72900000000004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93</v>
      </c>
      <c r="F45" s="86">
        <v>675</v>
      </c>
      <c r="G45" s="86">
        <v>344</v>
      </c>
      <c r="H45" s="87">
        <v>63</v>
      </c>
      <c r="I45" s="86">
        <v>1747</v>
      </c>
      <c r="J45" s="88">
        <v>1751</v>
      </c>
      <c r="K45" s="86">
        <v>1687</v>
      </c>
      <c r="L45" s="86">
        <v>730</v>
      </c>
      <c r="M45" s="86">
        <v>673.68999999999994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7444</v>
      </c>
      <c r="F51" s="72">
        <f t="shared" ref="F51:M51" si="4">F52+F59+F62+F63+F64+F72+F73</f>
        <v>3875</v>
      </c>
      <c r="G51" s="72">
        <f t="shared" si="4"/>
        <v>354</v>
      </c>
      <c r="H51" s="73">
        <f t="shared" si="4"/>
        <v>4425</v>
      </c>
      <c r="I51" s="72">
        <f t="shared" si="4"/>
        <v>3425</v>
      </c>
      <c r="J51" s="74">
        <f t="shared" si="4"/>
        <v>3425</v>
      </c>
      <c r="K51" s="72">
        <f t="shared" si="4"/>
        <v>3100</v>
      </c>
      <c r="L51" s="72">
        <f t="shared" si="4"/>
        <v>3530</v>
      </c>
      <c r="M51" s="72">
        <f t="shared" si="4"/>
        <v>3180.0899999999997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3228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3228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3228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4216</v>
      </c>
      <c r="F73" s="86">
        <f t="shared" ref="F73:M73" si="12">SUM(F74:F75)</f>
        <v>3875</v>
      </c>
      <c r="G73" s="86">
        <f t="shared" si="12"/>
        <v>354</v>
      </c>
      <c r="H73" s="87">
        <f t="shared" si="12"/>
        <v>4425</v>
      </c>
      <c r="I73" s="86">
        <f t="shared" si="12"/>
        <v>3425</v>
      </c>
      <c r="J73" s="88">
        <f t="shared" si="12"/>
        <v>3425</v>
      </c>
      <c r="K73" s="86">
        <f t="shared" si="12"/>
        <v>3100</v>
      </c>
      <c r="L73" s="86">
        <f t="shared" si="12"/>
        <v>3530</v>
      </c>
      <c r="M73" s="86">
        <f t="shared" si="12"/>
        <v>3180.0899999999997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4216</v>
      </c>
      <c r="F74" s="79">
        <v>3875</v>
      </c>
      <c r="G74" s="79">
        <v>354</v>
      </c>
      <c r="H74" s="80">
        <v>4425</v>
      </c>
      <c r="I74" s="79">
        <v>3425</v>
      </c>
      <c r="J74" s="81">
        <v>3425</v>
      </c>
      <c r="K74" s="79">
        <v>3100</v>
      </c>
      <c r="L74" s="79">
        <v>3530</v>
      </c>
      <c r="M74" s="79">
        <v>3180.0899999999997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2070</v>
      </c>
      <c r="F77" s="72">
        <f t="shared" ref="F77:M77" si="13">F78+F81+F84+F85+F86+F87+F88</f>
        <v>1002</v>
      </c>
      <c r="G77" s="72">
        <f t="shared" si="13"/>
        <v>1257</v>
      </c>
      <c r="H77" s="73">
        <f t="shared" si="13"/>
        <v>4377</v>
      </c>
      <c r="I77" s="72">
        <f t="shared" si="13"/>
        <v>4377</v>
      </c>
      <c r="J77" s="74">
        <f t="shared" si="13"/>
        <v>4377</v>
      </c>
      <c r="K77" s="72">
        <f t="shared" si="13"/>
        <v>5000</v>
      </c>
      <c r="L77" s="72">
        <f t="shared" si="13"/>
        <v>3346</v>
      </c>
      <c r="M77" s="72">
        <f t="shared" si="13"/>
        <v>5305.3379999999997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2070</v>
      </c>
      <c r="F81" s="86">
        <f t="shared" ref="F81:M81" si="15">SUM(F82:F83)</f>
        <v>448</v>
      </c>
      <c r="G81" s="86">
        <f t="shared" si="15"/>
        <v>830</v>
      </c>
      <c r="H81" s="87">
        <f t="shared" si="15"/>
        <v>4377</v>
      </c>
      <c r="I81" s="86">
        <f t="shared" si="15"/>
        <v>4377</v>
      </c>
      <c r="J81" s="88">
        <f t="shared" si="15"/>
        <v>4377</v>
      </c>
      <c r="K81" s="86">
        <f t="shared" si="15"/>
        <v>5000</v>
      </c>
      <c r="L81" s="86">
        <f t="shared" si="15"/>
        <v>3346</v>
      </c>
      <c r="M81" s="86">
        <f t="shared" si="15"/>
        <v>5305.3379999999997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2070</v>
      </c>
      <c r="F83" s="93">
        <v>448</v>
      </c>
      <c r="G83" s="93">
        <v>830</v>
      </c>
      <c r="H83" s="94">
        <v>4377</v>
      </c>
      <c r="I83" s="93">
        <v>4377</v>
      </c>
      <c r="J83" s="95">
        <v>4377</v>
      </c>
      <c r="K83" s="93">
        <v>5000</v>
      </c>
      <c r="L83" s="93">
        <v>3346</v>
      </c>
      <c r="M83" s="93">
        <v>5305.3379999999997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554</v>
      </c>
      <c r="G88" s="86">
        <v>427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75</v>
      </c>
      <c r="F90" s="72">
        <v>109</v>
      </c>
      <c r="G90" s="72">
        <v>202</v>
      </c>
      <c r="H90" s="73">
        <v>0</v>
      </c>
      <c r="I90" s="72">
        <v>0</v>
      </c>
      <c r="J90" s="74">
        <v>18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92223</v>
      </c>
      <c r="F92" s="46">
        <f t="shared" ref="F92:M92" si="16">F4+F51+F77+F90</f>
        <v>58158</v>
      </c>
      <c r="G92" s="46">
        <f t="shared" si="16"/>
        <v>37207</v>
      </c>
      <c r="H92" s="47">
        <f t="shared" si="16"/>
        <v>120317</v>
      </c>
      <c r="I92" s="46">
        <f t="shared" si="16"/>
        <v>119460</v>
      </c>
      <c r="J92" s="48">
        <f t="shared" si="16"/>
        <v>119460</v>
      </c>
      <c r="K92" s="46">
        <f t="shared" si="16"/>
        <v>126113</v>
      </c>
      <c r="L92" s="46">
        <f t="shared" si="16"/>
        <v>136882</v>
      </c>
      <c r="M92" s="46">
        <f t="shared" si="16"/>
        <v>146420.26699999999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158</v>
      </c>
      <c r="F3" s="17" t="s">
        <v>157</v>
      </c>
      <c r="G3" s="17" t="s">
        <v>156</v>
      </c>
      <c r="H3" s="173" t="s">
        <v>155</v>
      </c>
      <c r="I3" s="174"/>
      <c r="J3" s="175"/>
      <c r="K3" s="17" t="s">
        <v>154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103881</v>
      </c>
      <c r="F4" s="72">
        <f t="shared" ref="F4:M4" si="0">F5+F8+F47</f>
        <v>164310</v>
      </c>
      <c r="G4" s="72">
        <f t="shared" si="0"/>
        <v>142685</v>
      </c>
      <c r="H4" s="73">
        <f t="shared" si="0"/>
        <v>156976</v>
      </c>
      <c r="I4" s="72">
        <f t="shared" si="0"/>
        <v>158954</v>
      </c>
      <c r="J4" s="74">
        <f t="shared" si="0"/>
        <v>158931</v>
      </c>
      <c r="K4" s="72">
        <f t="shared" si="0"/>
        <v>172278</v>
      </c>
      <c r="L4" s="72">
        <f t="shared" si="0"/>
        <v>181921</v>
      </c>
      <c r="M4" s="72">
        <f t="shared" si="0"/>
        <v>189223.62099999998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98647</v>
      </c>
      <c r="F5" s="100">
        <f t="shared" ref="F5:M5" si="1">SUM(F6:F7)</f>
        <v>147115</v>
      </c>
      <c r="G5" s="100">
        <f t="shared" si="1"/>
        <v>130592</v>
      </c>
      <c r="H5" s="101">
        <f t="shared" si="1"/>
        <v>128247</v>
      </c>
      <c r="I5" s="100">
        <f t="shared" si="1"/>
        <v>129225</v>
      </c>
      <c r="J5" s="102">
        <f t="shared" si="1"/>
        <v>129225</v>
      </c>
      <c r="K5" s="100">
        <f t="shared" si="1"/>
        <v>139937</v>
      </c>
      <c r="L5" s="100">
        <f t="shared" si="1"/>
        <v>141880</v>
      </c>
      <c r="M5" s="100">
        <f t="shared" si="1"/>
        <v>148653.448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80752</v>
      </c>
      <c r="F6" s="79">
        <v>124872</v>
      </c>
      <c r="G6" s="79">
        <v>114508</v>
      </c>
      <c r="H6" s="80">
        <v>111576</v>
      </c>
      <c r="I6" s="79">
        <v>112427</v>
      </c>
      <c r="J6" s="81">
        <v>112425</v>
      </c>
      <c r="K6" s="79">
        <v>121433</v>
      </c>
      <c r="L6" s="79">
        <v>122995</v>
      </c>
      <c r="M6" s="79">
        <v>128864.773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17895</v>
      </c>
      <c r="F7" s="93">
        <v>22243</v>
      </c>
      <c r="G7" s="93">
        <v>16084</v>
      </c>
      <c r="H7" s="94">
        <v>16671</v>
      </c>
      <c r="I7" s="93">
        <v>16798</v>
      </c>
      <c r="J7" s="95">
        <v>16800</v>
      </c>
      <c r="K7" s="93">
        <v>18504</v>
      </c>
      <c r="L7" s="93">
        <v>18885</v>
      </c>
      <c r="M7" s="93">
        <v>19788.674999999999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5234</v>
      </c>
      <c r="F8" s="100">
        <f t="shared" ref="F8:M8" si="2">SUM(F9:F46)</f>
        <v>17195</v>
      </c>
      <c r="G8" s="100">
        <f t="shared" si="2"/>
        <v>12093</v>
      </c>
      <c r="H8" s="101">
        <f t="shared" si="2"/>
        <v>28729</v>
      </c>
      <c r="I8" s="100">
        <f t="shared" si="2"/>
        <v>29729</v>
      </c>
      <c r="J8" s="102">
        <f t="shared" si="2"/>
        <v>29706</v>
      </c>
      <c r="K8" s="100">
        <f t="shared" si="2"/>
        <v>32341</v>
      </c>
      <c r="L8" s="100">
        <f t="shared" si="2"/>
        <v>40041</v>
      </c>
      <c r="M8" s="100">
        <f t="shared" si="2"/>
        <v>40570.172999999995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14</v>
      </c>
      <c r="G9" s="79">
        <v>12</v>
      </c>
      <c r="H9" s="80">
        <v>70</v>
      </c>
      <c r="I9" s="79">
        <v>113</v>
      </c>
      <c r="J9" s="81">
        <v>305</v>
      </c>
      <c r="K9" s="79">
        <v>85</v>
      </c>
      <c r="L9" s="79">
        <v>50</v>
      </c>
      <c r="M9" s="79">
        <v>53.649999999999991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53</v>
      </c>
      <c r="G10" s="86">
        <v>93</v>
      </c>
      <c r="H10" s="87">
        <v>180</v>
      </c>
      <c r="I10" s="86">
        <v>900</v>
      </c>
      <c r="J10" s="88">
        <v>749</v>
      </c>
      <c r="K10" s="86">
        <v>785</v>
      </c>
      <c r="L10" s="86">
        <v>791</v>
      </c>
      <c r="M10" s="86">
        <v>866.923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</v>
      </c>
      <c r="F11" s="86">
        <v>0</v>
      </c>
      <c r="G11" s="86">
        <v>0</v>
      </c>
      <c r="H11" s="87">
        <v>185</v>
      </c>
      <c r="I11" s="86">
        <v>166</v>
      </c>
      <c r="J11" s="88">
        <v>72</v>
      </c>
      <c r="K11" s="86">
        <v>174</v>
      </c>
      <c r="L11" s="86">
        <v>134</v>
      </c>
      <c r="M11" s="86">
        <v>1089.1020000000001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347</v>
      </c>
      <c r="F12" s="86">
        <v>0</v>
      </c>
      <c r="G12" s="86">
        <v>935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65</v>
      </c>
      <c r="M13" s="86">
        <v>75.444999999999993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193</v>
      </c>
      <c r="F14" s="86">
        <v>0</v>
      </c>
      <c r="G14" s="86">
        <v>8</v>
      </c>
      <c r="H14" s="87">
        <v>98</v>
      </c>
      <c r="I14" s="86">
        <v>165</v>
      </c>
      <c r="J14" s="88">
        <v>173</v>
      </c>
      <c r="K14" s="86">
        <v>383</v>
      </c>
      <c r="L14" s="86">
        <v>652</v>
      </c>
      <c r="M14" s="86">
        <v>657.55599999999993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3837</v>
      </c>
      <c r="F15" s="86">
        <v>4526</v>
      </c>
      <c r="G15" s="86">
        <v>3856</v>
      </c>
      <c r="H15" s="87">
        <v>3355</v>
      </c>
      <c r="I15" s="86">
        <v>3500</v>
      </c>
      <c r="J15" s="88">
        <v>3473</v>
      </c>
      <c r="K15" s="86">
        <v>3953</v>
      </c>
      <c r="L15" s="86">
        <v>4355</v>
      </c>
      <c r="M15" s="86">
        <v>4357.8149999999996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240</v>
      </c>
      <c r="J16" s="88">
        <v>240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8014</v>
      </c>
      <c r="G17" s="86">
        <v>0</v>
      </c>
      <c r="H17" s="87">
        <v>2028</v>
      </c>
      <c r="I17" s="86">
        <v>4398</v>
      </c>
      <c r="J17" s="88">
        <v>4072</v>
      </c>
      <c r="K17" s="86">
        <v>3649</v>
      </c>
      <c r="L17" s="86">
        <v>3551</v>
      </c>
      <c r="M17" s="86">
        <v>3214.203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154</v>
      </c>
      <c r="F23" s="86">
        <v>2111</v>
      </c>
      <c r="G23" s="86">
        <v>3003</v>
      </c>
      <c r="H23" s="87">
        <v>12396</v>
      </c>
      <c r="I23" s="86">
        <v>11561</v>
      </c>
      <c r="J23" s="88">
        <v>11331</v>
      </c>
      <c r="K23" s="86">
        <v>10156</v>
      </c>
      <c r="L23" s="86">
        <v>18202</v>
      </c>
      <c r="M23" s="86">
        <v>16403.705999999998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10</v>
      </c>
      <c r="I24" s="86">
        <v>10</v>
      </c>
      <c r="J24" s="88">
        <v>61</v>
      </c>
      <c r="K24" s="86">
        <v>295</v>
      </c>
      <c r="L24" s="86">
        <v>298</v>
      </c>
      <c r="M24" s="86">
        <v>299.79399999999998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120</v>
      </c>
      <c r="I25" s="86">
        <v>120</v>
      </c>
      <c r="J25" s="88">
        <v>85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138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79</v>
      </c>
      <c r="G37" s="86">
        <v>0</v>
      </c>
      <c r="H37" s="87">
        <v>237</v>
      </c>
      <c r="I37" s="86">
        <v>227</v>
      </c>
      <c r="J37" s="88">
        <v>229</v>
      </c>
      <c r="K37" s="86">
        <v>25</v>
      </c>
      <c r="L37" s="86">
        <v>29</v>
      </c>
      <c r="M37" s="86">
        <v>62.536999999999999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27</v>
      </c>
      <c r="F38" s="86">
        <v>100</v>
      </c>
      <c r="G38" s="86">
        <v>32</v>
      </c>
      <c r="H38" s="87">
        <v>591</v>
      </c>
      <c r="I38" s="86">
        <v>381</v>
      </c>
      <c r="J38" s="88">
        <v>505</v>
      </c>
      <c r="K38" s="86">
        <v>606</v>
      </c>
      <c r="L38" s="86">
        <v>640</v>
      </c>
      <c r="M38" s="86">
        <v>686.91999999999985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188</v>
      </c>
      <c r="F42" s="86">
        <v>591</v>
      </c>
      <c r="G42" s="86">
        <v>1018</v>
      </c>
      <c r="H42" s="87">
        <v>1821</v>
      </c>
      <c r="I42" s="86">
        <v>2738</v>
      </c>
      <c r="J42" s="88">
        <v>2704</v>
      </c>
      <c r="K42" s="86">
        <v>2851</v>
      </c>
      <c r="L42" s="86">
        <v>2944</v>
      </c>
      <c r="M42" s="86">
        <v>3518.0320000000002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312</v>
      </c>
      <c r="F43" s="86">
        <v>1077</v>
      </c>
      <c r="G43" s="86">
        <v>2500</v>
      </c>
      <c r="H43" s="87">
        <v>5480</v>
      </c>
      <c r="I43" s="86">
        <v>3197</v>
      </c>
      <c r="J43" s="88">
        <v>3217</v>
      </c>
      <c r="K43" s="86">
        <v>5829</v>
      </c>
      <c r="L43" s="86">
        <v>5265</v>
      </c>
      <c r="M43" s="86">
        <v>6306.0449999999992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73</v>
      </c>
      <c r="H44" s="87">
        <v>237</v>
      </c>
      <c r="I44" s="86">
        <v>127</v>
      </c>
      <c r="J44" s="88">
        <v>118</v>
      </c>
      <c r="K44" s="86">
        <v>37</v>
      </c>
      <c r="L44" s="86">
        <v>114</v>
      </c>
      <c r="M44" s="86">
        <v>137.042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171</v>
      </c>
      <c r="F45" s="86">
        <v>492</v>
      </c>
      <c r="G45" s="86">
        <v>563</v>
      </c>
      <c r="H45" s="87">
        <v>1921</v>
      </c>
      <c r="I45" s="86">
        <v>1886</v>
      </c>
      <c r="J45" s="88">
        <v>2372</v>
      </c>
      <c r="K45" s="86">
        <v>3513</v>
      </c>
      <c r="L45" s="86">
        <v>2951</v>
      </c>
      <c r="M45" s="86">
        <v>2841.4029999999993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20013</v>
      </c>
      <c r="G51" s="72">
        <f t="shared" si="4"/>
        <v>15</v>
      </c>
      <c r="H51" s="73">
        <f t="shared" si="4"/>
        <v>0</v>
      </c>
      <c r="I51" s="72">
        <f t="shared" si="4"/>
        <v>0</v>
      </c>
      <c r="J51" s="74">
        <f t="shared" si="4"/>
        <v>23</v>
      </c>
      <c r="K51" s="72">
        <f t="shared" si="4"/>
        <v>1000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20000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1000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20000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1000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20000</v>
      </c>
      <c r="G57" s="79">
        <v>0</v>
      </c>
      <c r="H57" s="80">
        <v>0</v>
      </c>
      <c r="I57" s="79">
        <v>0</v>
      </c>
      <c r="J57" s="81">
        <v>0</v>
      </c>
      <c r="K57" s="79">
        <v>1000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13</v>
      </c>
      <c r="G73" s="86">
        <f t="shared" si="12"/>
        <v>15</v>
      </c>
      <c r="H73" s="87">
        <f t="shared" si="12"/>
        <v>0</v>
      </c>
      <c r="I73" s="86">
        <f t="shared" si="12"/>
        <v>0</v>
      </c>
      <c r="J73" s="88">
        <f t="shared" si="12"/>
        <v>23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23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13</v>
      </c>
      <c r="G75" s="93">
        <v>15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4040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478</v>
      </c>
      <c r="M77" s="72">
        <f t="shared" si="13"/>
        <v>316.33399999999995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4040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478</v>
      </c>
      <c r="M81" s="86">
        <f t="shared" si="15"/>
        <v>316.33399999999995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4040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478</v>
      </c>
      <c r="M83" s="93">
        <v>316.33399999999995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107921</v>
      </c>
      <c r="F92" s="46">
        <f t="shared" ref="F92:M92" si="16">F4+F51+F77+F90</f>
        <v>184323</v>
      </c>
      <c r="G92" s="46">
        <f t="shared" si="16"/>
        <v>142700</v>
      </c>
      <c r="H92" s="47">
        <f t="shared" si="16"/>
        <v>156976</v>
      </c>
      <c r="I92" s="46">
        <f t="shared" si="16"/>
        <v>158954</v>
      </c>
      <c r="J92" s="48">
        <f t="shared" si="16"/>
        <v>158954</v>
      </c>
      <c r="K92" s="46">
        <f t="shared" si="16"/>
        <v>173278</v>
      </c>
      <c r="L92" s="46">
        <f t="shared" si="16"/>
        <v>182399</v>
      </c>
      <c r="M92" s="46">
        <f t="shared" si="16"/>
        <v>189539.95499999999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158</v>
      </c>
      <c r="F3" s="17" t="s">
        <v>157</v>
      </c>
      <c r="G3" s="17" t="s">
        <v>156</v>
      </c>
      <c r="H3" s="173" t="s">
        <v>155</v>
      </c>
      <c r="I3" s="174"/>
      <c r="J3" s="175"/>
      <c r="K3" s="17" t="s">
        <v>154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27628</v>
      </c>
      <c r="F4" s="72">
        <f t="shared" ref="F4:M4" si="0">F5+F8+F47</f>
        <v>28785</v>
      </c>
      <c r="G4" s="72">
        <f t="shared" si="0"/>
        <v>25097</v>
      </c>
      <c r="H4" s="73">
        <f t="shared" si="0"/>
        <v>28848</v>
      </c>
      <c r="I4" s="72">
        <f t="shared" si="0"/>
        <v>27870</v>
      </c>
      <c r="J4" s="74">
        <f t="shared" si="0"/>
        <v>27870</v>
      </c>
      <c r="K4" s="72">
        <f t="shared" si="0"/>
        <v>33088</v>
      </c>
      <c r="L4" s="72">
        <f t="shared" si="0"/>
        <v>33277</v>
      </c>
      <c r="M4" s="72">
        <f t="shared" si="0"/>
        <v>35700.680999999997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24497</v>
      </c>
      <c r="F5" s="100">
        <f t="shared" ref="F5:M5" si="1">SUM(F6:F7)</f>
        <v>23028</v>
      </c>
      <c r="G5" s="100">
        <f t="shared" si="1"/>
        <v>23040</v>
      </c>
      <c r="H5" s="101">
        <f t="shared" si="1"/>
        <v>19927</v>
      </c>
      <c r="I5" s="100">
        <f t="shared" si="1"/>
        <v>18949</v>
      </c>
      <c r="J5" s="102">
        <f t="shared" si="1"/>
        <v>18949</v>
      </c>
      <c r="K5" s="100">
        <f t="shared" si="1"/>
        <v>21251</v>
      </c>
      <c r="L5" s="100">
        <f t="shared" si="1"/>
        <v>22273</v>
      </c>
      <c r="M5" s="100">
        <f t="shared" si="1"/>
        <v>23544.468999999997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22575</v>
      </c>
      <c r="F6" s="79">
        <v>20140</v>
      </c>
      <c r="G6" s="79">
        <v>20086</v>
      </c>
      <c r="H6" s="80">
        <v>17325</v>
      </c>
      <c r="I6" s="79">
        <v>16474</v>
      </c>
      <c r="J6" s="81">
        <v>16474</v>
      </c>
      <c r="K6" s="79">
        <v>18476</v>
      </c>
      <c r="L6" s="79">
        <v>19430</v>
      </c>
      <c r="M6" s="79">
        <v>20469.789999999997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1922</v>
      </c>
      <c r="F7" s="93">
        <v>2888</v>
      </c>
      <c r="G7" s="93">
        <v>2954</v>
      </c>
      <c r="H7" s="94">
        <v>2602</v>
      </c>
      <c r="I7" s="93">
        <v>2475</v>
      </c>
      <c r="J7" s="95">
        <v>2475</v>
      </c>
      <c r="K7" s="93">
        <v>2775</v>
      </c>
      <c r="L7" s="93">
        <v>2843</v>
      </c>
      <c r="M7" s="93">
        <v>3074.6790000000001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3131</v>
      </c>
      <c r="F8" s="100">
        <f t="shared" ref="F8:M8" si="2">SUM(F9:F46)</f>
        <v>5757</v>
      </c>
      <c r="G8" s="100">
        <f t="shared" si="2"/>
        <v>2057</v>
      </c>
      <c r="H8" s="101">
        <f t="shared" si="2"/>
        <v>8921</v>
      </c>
      <c r="I8" s="100">
        <f t="shared" si="2"/>
        <v>8921</v>
      </c>
      <c r="J8" s="102">
        <f t="shared" si="2"/>
        <v>8921</v>
      </c>
      <c r="K8" s="100">
        <f t="shared" si="2"/>
        <v>11837</v>
      </c>
      <c r="L8" s="100">
        <f t="shared" si="2"/>
        <v>11004</v>
      </c>
      <c r="M8" s="100">
        <f t="shared" si="2"/>
        <v>12156.212000000003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2</v>
      </c>
      <c r="H9" s="80">
        <v>25</v>
      </c>
      <c r="I9" s="79">
        <v>25</v>
      </c>
      <c r="J9" s="81">
        <v>35</v>
      </c>
      <c r="K9" s="79">
        <v>81</v>
      </c>
      <c r="L9" s="79">
        <v>88</v>
      </c>
      <c r="M9" s="79">
        <v>96.663999999999987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259</v>
      </c>
      <c r="F10" s="86">
        <v>0</v>
      </c>
      <c r="G10" s="86">
        <v>200</v>
      </c>
      <c r="H10" s="87">
        <v>370</v>
      </c>
      <c r="I10" s="86">
        <v>360</v>
      </c>
      <c r="J10" s="88">
        <v>1209</v>
      </c>
      <c r="K10" s="86">
        <v>1200</v>
      </c>
      <c r="L10" s="86">
        <v>1456</v>
      </c>
      <c r="M10" s="86">
        <v>1664.1679999999999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210</v>
      </c>
      <c r="I11" s="86">
        <v>150</v>
      </c>
      <c r="J11" s="88">
        <v>173</v>
      </c>
      <c r="K11" s="86">
        <v>29</v>
      </c>
      <c r="L11" s="86">
        <v>19</v>
      </c>
      <c r="M11" s="86">
        <v>22.006999999999998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19</v>
      </c>
      <c r="F14" s="86">
        <v>265</v>
      </c>
      <c r="G14" s="86">
        <v>235</v>
      </c>
      <c r="H14" s="87">
        <v>295</v>
      </c>
      <c r="I14" s="86">
        <v>425</v>
      </c>
      <c r="J14" s="88">
        <v>360</v>
      </c>
      <c r="K14" s="86">
        <v>480</v>
      </c>
      <c r="L14" s="86">
        <v>884</v>
      </c>
      <c r="M14" s="86">
        <v>934.85199999999998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26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412</v>
      </c>
      <c r="F16" s="86">
        <v>197</v>
      </c>
      <c r="G16" s="86">
        <v>90</v>
      </c>
      <c r="H16" s="87">
        <v>246</v>
      </c>
      <c r="I16" s="86">
        <v>646</v>
      </c>
      <c r="J16" s="88">
        <v>596</v>
      </c>
      <c r="K16" s="86">
        <v>714</v>
      </c>
      <c r="L16" s="86">
        <v>600</v>
      </c>
      <c r="M16" s="86">
        <v>965.8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-322</v>
      </c>
      <c r="F17" s="86">
        <v>0</v>
      </c>
      <c r="G17" s="86">
        <v>0</v>
      </c>
      <c r="H17" s="87">
        <v>1752</v>
      </c>
      <c r="I17" s="86">
        <v>1260</v>
      </c>
      <c r="J17" s="88">
        <v>1024</v>
      </c>
      <c r="K17" s="86">
        <v>2002</v>
      </c>
      <c r="L17" s="86">
        <v>222</v>
      </c>
      <c r="M17" s="86">
        <v>233.76599999999999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</v>
      </c>
      <c r="F21" s="86">
        <v>0</v>
      </c>
      <c r="G21" s="86">
        <v>8</v>
      </c>
      <c r="H21" s="87">
        <v>200</v>
      </c>
      <c r="I21" s="86">
        <v>200</v>
      </c>
      <c r="J21" s="88">
        <v>200</v>
      </c>
      <c r="K21" s="86">
        <v>211</v>
      </c>
      <c r="L21" s="86">
        <v>222</v>
      </c>
      <c r="M21" s="86">
        <v>233.76599999999999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400</v>
      </c>
      <c r="I22" s="86">
        <v>0</v>
      </c>
      <c r="J22" s="88">
        <v>81</v>
      </c>
      <c r="K22" s="86">
        <v>422</v>
      </c>
      <c r="L22" s="86">
        <v>386</v>
      </c>
      <c r="M22" s="86">
        <v>376.45799999999997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1300</v>
      </c>
      <c r="I23" s="86">
        <v>895</v>
      </c>
      <c r="J23" s="88">
        <v>1315</v>
      </c>
      <c r="K23" s="86">
        <v>2097</v>
      </c>
      <c r="L23" s="86">
        <v>2931</v>
      </c>
      <c r="M23" s="86">
        <v>2727.3429999999998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10</v>
      </c>
      <c r="L24" s="86">
        <v>20</v>
      </c>
      <c r="M24" s="86">
        <v>20.059999999999999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1041</v>
      </c>
      <c r="I37" s="86">
        <v>954</v>
      </c>
      <c r="J37" s="88">
        <v>1041</v>
      </c>
      <c r="K37" s="86">
        <v>859</v>
      </c>
      <c r="L37" s="86">
        <v>903</v>
      </c>
      <c r="M37" s="86">
        <v>950.85899999999992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</v>
      </c>
      <c r="F38" s="86">
        <v>20</v>
      </c>
      <c r="G38" s="86">
        <v>345</v>
      </c>
      <c r="H38" s="87">
        <v>403</v>
      </c>
      <c r="I38" s="86">
        <v>303</v>
      </c>
      <c r="J38" s="88">
        <v>145</v>
      </c>
      <c r="K38" s="86">
        <v>454</v>
      </c>
      <c r="L38" s="86">
        <v>478</v>
      </c>
      <c r="M38" s="86">
        <v>501.33399999999995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2413</v>
      </c>
      <c r="F39" s="86">
        <v>4996</v>
      </c>
      <c r="G39" s="86">
        <v>151</v>
      </c>
      <c r="H39" s="87">
        <v>550</v>
      </c>
      <c r="I39" s="86">
        <v>550</v>
      </c>
      <c r="J39" s="88">
        <v>400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</v>
      </c>
      <c r="F40" s="86">
        <v>22</v>
      </c>
      <c r="G40" s="86">
        <v>1</v>
      </c>
      <c r="H40" s="87">
        <v>415</v>
      </c>
      <c r="I40" s="86">
        <v>415</v>
      </c>
      <c r="J40" s="88">
        <v>155</v>
      </c>
      <c r="K40" s="86">
        <v>237</v>
      </c>
      <c r="L40" s="86">
        <v>261</v>
      </c>
      <c r="M40" s="86">
        <v>225.833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137</v>
      </c>
      <c r="F42" s="86">
        <v>190</v>
      </c>
      <c r="G42" s="86">
        <v>658</v>
      </c>
      <c r="H42" s="87">
        <v>874</v>
      </c>
      <c r="I42" s="86">
        <v>874</v>
      </c>
      <c r="J42" s="88">
        <v>841</v>
      </c>
      <c r="K42" s="86">
        <v>884</v>
      </c>
      <c r="L42" s="86">
        <v>1039</v>
      </c>
      <c r="M42" s="86">
        <v>1231.067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93</v>
      </c>
      <c r="F43" s="86">
        <v>0</v>
      </c>
      <c r="G43" s="86">
        <v>148</v>
      </c>
      <c r="H43" s="87">
        <v>605</v>
      </c>
      <c r="I43" s="86">
        <v>405</v>
      </c>
      <c r="J43" s="88">
        <v>466</v>
      </c>
      <c r="K43" s="86">
        <v>1544</v>
      </c>
      <c r="L43" s="86">
        <v>877</v>
      </c>
      <c r="M43" s="86">
        <v>1206.481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63</v>
      </c>
      <c r="H44" s="87">
        <v>0</v>
      </c>
      <c r="I44" s="86">
        <v>960</v>
      </c>
      <c r="J44" s="88">
        <v>0</v>
      </c>
      <c r="K44" s="86">
        <v>65</v>
      </c>
      <c r="L44" s="86">
        <v>73</v>
      </c>
      <c r="M44" s="86">
        <v>77.869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74</v>
      </c>
      <c r="F45" s="86">
        <v>67</v>
      </c>
      <c r="G45" s="86">
        <v>156</v>
      </c>
      <c r="H45" s="87">
        <v>235</v>
      </c>
      <c r="I45" s="86">
        <v>499</v>
      </c>
      <c r="J45" s="88">
        <v>880</v>
      </c>
      <c r="K45" s="86">
        <v>522</v>
      </c>
      <c r="L45" s="86">
        <v>545</v>
      </c>
      <c r="M45" s="86">
        <v>687.88499999999999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25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1000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1000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1000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1000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25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25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952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241</v>
      </c>
      <c r="M77" s="72">
        <f t="shared" si="13"/>
        <v>-0.22700000000000387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952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241</v>
      </c>
      <c r="M81" s="86">
        <f t="shared" si="15"/>
        <v>-0.22700000000000387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952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241</v>
      </c>
      <c r="M83" s="93">
        <v>-0.22700000000000387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28605</v>
      </c>
      <c r="F92" s="46">
        <f t="shared" ref="F92:M92" si="16">F4+F51+F77+F90</f>
        <v>28785</v>
      </c>
      <c r="G92" s="46">
        <f t="shared" si="16"/>
        <v>25097</v>
      </c>
      <c r="H92" s="47">
        <f t="shared" si="16"/>
        <v>28848</v>
      </c>
      <c r="I92" s="46">
        <f t="shared" si="16"/>
        <v>27870</v>
      </c>
      <c r="J92" s="48">
        <f t="shared" si="16"/>
        <v>27870</v>
      </c>
      <c r="K92" s="46">
        <f t="shared" si="16"/>
        <v>34088</v>
      </c>
      <c r="L92" s="46">
        <f t="shared" si="16"/>
        <v>33518</v>
      </c>
      <c r="M92" s="46">
        <f t="shared" si="16"/>
        <v>35700.453999999998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158</v>
      </c>
      <c r="F3" s="17" t="s">
        <v>157</v>
      </c>
      <c r="G3" s="17" t="s">
        <v>156</v>
      </c>
      <c r="H3" s="173" t="s">
        <v>155</v>
      </c>
      <c r="I3" s="174"/>
      <c r="J3" s="175"/>
      <c r="K3" s="17" t="s">
        <v>154</v>
      </c>
      <c r="L3" s="17" t="s">
        <v>153</v>
      </c>
      <c r="M3" s="17" t="s">
        <v>152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3130</v>
      </c>
      <c r="F4" s="72">
        <f t="shared" ref="F4:M4" si="0">F5+F8+F47</f>
        <v>3147</v>
      </c>
      <c r="G4" s="72">
        <f t="shared" si="0"/>
        <v>3766</v>
      </c>
      <c r="H4" s="73">
        <f t="shared" si="0"/>
        <v>6419</v>
      </c>
      <c r="I4" s="72">
        <f t="shared" si="0"/>
        <v>6419</v>
      </c>
      <c r="J4" s="74">
        <f t="shared" si="0"/>
        <v>6419</v>
      </c>
      <c r="K4" s="72">
        <f t="shared" si="0"/>
        <v>7119</v>
      </c>
      <c r="L4" s="72">
        <f t="shared" si="0"/>
        <v>7173</v>
      </c>
      <c r="M4" s="72">
        <f t="shared" si="0"/>
        <v>8178.1689999999999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2396</v>
      </c>
      <c r="F5" s="100">
        <f t="shared" ref="F5:M5" si="1">SUM(F6:F7)</f>
        <v>2789</v>
      </c>
      <c r="G5" s="100">
        <f t="shared" si="1"/>
        <v>3280</v>
      </c>
      <c r="H5" s="101">
        <f t="shared" si="1"/>
        <v>4268</v>
      </c>
      <c r="I5" s="100">
        <f t="shared" si="1"/>
        <v>4268</v>
      </c>
      <c r="J5" s="102">
        <f t="shared" si="1"/>
        <v>4268</v>
      </c>
      <c r="K5" s="100">
        <f t="shared" si="1"/>
        <v>4854</v>
      </c>
      <c r="L5" s="100">
        <f t="shared" si="1"/>
        <v>4873</v>
      </c>
      <c r="M5" s="100">
        <f t="shared" si="1"/>
        <v>5134.2690000000002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2085</v>
      </c>
      <c r="F6" s="79">
        <v>2379</v>
      </c>
      <c r="G6" s="79">
        <v>2825</v>
      </c>
      <c r="H6" s="80">
        <v>3684</v>
      </c>
      <c r="I6" s="79">
        <v>3684</v>
      </c>
      <c r="J6" s="81">
        <v>3713</v>
      </c>
      <c r="K6" s="79">
        <v>4166</v>
      </c>
      <c r="L6" s="79">
        <v>4157</v>
      </c>
      <c r="M6" s="79">
        <v>4350.3209999999999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311</v>
      </c>
      <c r="F7" s="93">
        <v>410</v>
      </c>
      <c r="G7" s="93">
        <v>455</v>
      </c>
      <c r="H7" s="94">
        <v>584</v>
      </c>
      <c r="I7" s="93">
        <v>584</v>
      </c>
      <c r="J7" s="95">
        <v>555</v>
      </c>
      <c r="K7" s="93">
        <v>688</v>
      </c>
      <c r="L7" s="93">
        <v>716</v>
      </c>
      <c r="M7" s="93">
        <v>783.94799999999998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734</v>
      </c>
      <c r="F8" s="100">
        <f t="shared" ref="F8:M8" si="2">SUM(F9:F46)</f>
        <v>358</v>
      </c>
      <c r="G8" s="100">
        <f t="shared" si="2"/>
        <v>486</v>
      </c>
      <c r="H8" s="101">
        <f t="shared" si="2"/>
        <v>2151</v>
      </c>
      <c r="I8" s="100">
        <f t="shared" si="2"/>
        <v>2151</v>
      </c>
      <c r="J8" s="102">
        <f t="shared" si="2"/>
        <v>2151</v>
      </c>
      <c r="K8" s="100">
        <f t="shared" si="2"/>
        <v>2265</v>
      </c>
      <c r="L8" s="100">
        <f t="shared" si="2"/>
        <v>2300</v>
      </c>
      <c r="M8" s="100">
        <f t="shared" si="2"/>
        <v>3043.9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</v>
      </c>
      <c r="F9" s="79">
        <v>0</v>
      </c>
      <c r="G9" s="79">
        <v>0</v>
      </c>
      <c r="H9" s="80">
        <v>0</v>
      </c>
      <c r="I9" s="79">
        <v>20</v>
      </c>
      <c r="J9" s="81">
        <v>31</v>
      </c>
      <c r="K9" s="79">
        <v>40</v>
      </c>
      <c r="L9" s="79">
        <v>40</v>
      </c>
      <c r="M9" s="79">
        <v>40.119999999999997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93</v>
      </c>
      <c r="F10" s="86">
        <v>0</v>
      </c>
      <c r="G10" s="86">
        <v>0</v>
      </c>
      <c r="H10" s="87">
        <v>100</v>
      </c>
      <c r="I10" s="86">
        <v>100</v>
      </c>
      <c r="J10" s="88">
        <v>38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</v>
      </c>
      <c r="F11" s="86">
        <v>0</v>
      </c>
      <c r="G11" s="86">
        <v>0</v>
      </c>
      <c r="H11" s="87">
        <v>200</v>
      </c>
      <c r="I11" s="86">
        <v>200</v>
      </c>
      <c r="J11" s="88">
        <v>44</v>
      </c>
      <c r="K11" s="86">
        <v>20</v>
      </c>
      <c r="L11" s="86">
        <v>30</v>
      </c>
      <c r="M11" s="86">
        <v>39.589999999999996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</v>
      </c>
      <c r="F14" s="86">
        <v>15</v>
      </c>
      <c r="G14" s="86">
        <v>0</v>
      </c>
      <c r="H14" s="87">
        <v>50</v>
      </c>
      <c r="I14" s="86">
        <v>50</v>
      </c>
      <c r="J14" s="88">
        <v>200</v>
      </c>
      <c r="K14" s="86">
        <v>150</v>
      </c>
      <c r="L14" s="86">
        <v>150</v>
      </c>
      <c r="M14" s="86">
        <v>149.94999999999999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47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548</v>
      </c>
      <c r="F23" s="86">
        <v>0</v>
      </c>
      <c r="G23" s="86">
        <v>0</v>
      </c>
      <c r="H23" s="87">
        <v>800</v>
      </c>
      <c r="I23" s="86">
        <v>800</v>
      </c>
      <c r="J23" s="88">
        <v>988</v>
      </c>
      <c r="K23" s="86">
        <v>1104</v>
      </c>
      <c r="L23" s="86">
        <v>744</v>
      </c>
      <c r="M23" s="86">
        <v>1298.432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25</v>
      </c>
      <c r="I37" s="86">
        <v>0</v>
      </c>
      <c r="J37" s="88">
        <v>3</v>
      </c>
      <c r="K37" s="86">
        <v>1</v>
      </c>
      <c r="L37" s="86">
        <v>1</v>
      </c>
      <c r="M37" s="86">
        <v>1.0529999999999999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</v>
      </c>
      <c r="F38" s="86">
        <v>38</v>
      </c>
      <c r="G38" s="86">
        <v>82</v>
      </c>
      <c r="H38" s="87">
        <v>126</v>
      </c>
      <c r="I38" s="86">
        <v>101</v>
      </c>
      <c r="J38" s="88">
        <v>32</v>
      </c>
      <c r="K38" s="86">
        <v>100</v>
      </c>
      <c r="L38" s="86">
        <v>365</v>
      </c>
      <c r="M38" s="86">
        <v>380.34499999999997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</v>
      </c>
      <c r="F42" s="86">
        <v>38</v>
      </c>
      <c r="G42" s="86">
        <v>22</v>
      </c>
      <c r="H42" s="87">
        <v>210</v>
      </c>
      <c r="I42" s="86">
        <v>240</v>
      </c>
      <c r="J42" s="88">
        <v>200</v>
      </c>
      <c r="K42" s="86">
        <v>400</v>
      </c>
      <c r="L42" s="86">
        <v>470</v>
      </c>
      <c r="M42" s="86">
        <v>534.91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43</v>
      </c>
      <c r="F43" s="86">
        <v>0</v>
      </c>
      <c r="G43" s="86">
        <v>0</v>
      </c>
      <c r="H43" s="87">
        <v>80</v>
      </c>
      <c r="I43" s="86">
        <v>80</v>
      </c>
      <c r="J43" s="88">
        <v>135</v>
      </c>
      <c r="K43" s="86">
        <v>200</v>
      </c>
      <c r="L43" s="86">
        <v>200</v>
      </c>
      <c r="M43" s="86">
        <v>199.6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20</v>
      </c>
      <c r="G44" s="86">
        <v>13</v>
      </c>
      <c r="H44" s="87">
        <v>40</v>
      </c>
      <c r="I44" s="86">
        <v>40</v>
      </c>
      <c r="J44" s="88">
        <v>28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200</v>
      </c>
      <c r="G45" s="86">
        <v>369</v>
      </c>
      <c r="H45" s="87">
        <v>520</v>
      </c>
      <c r="I45" s="86">
        <v>520</v>
      </c>
      <c r="J45" s="88">
        <v>452</v>
      </c>
      <c r="K45" s="86">
        <v>250</v>
      </c>
      <c r="L45" s="86">
        <v>300</v>
      </c>
      <c r="M45" s="86">
        <v>399.9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3130</v>
      </c>
      <c r="F92" s="46">
        <f t="shared" ref="F92:M92" si="16">F4+F51+F77+F90</f>
        <v>3147</v>
      </c>
      <c r="G92" s="46">
        <f t="shared" si="16"/>
        <v>3766</v>
      </c>
      <c r="H92" s="47">
        <f t="shared" si="16"/>
        <v>6419</v>
      </c>
      <c r="I92" s="46">
        <f t="shared" si="16"/>
        <v>6419</v>
      </c>
      <c r="J92" s="48">
        <f t="shared" si="16"/>
        <v>6419</v>
      </c>
      <c r="K92" s="46">
        <f t="shared" si="16"/>
        <v>7119</v>
      </c>
      <c r="L92" s="46">
        <f t="shared" si="16"/>
        <v>7173</v>
      </c>
      <c r="M92" s="46">
        <f t="shared" si="16"/>
        <v>8178.1689999999999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5" t="s">
        <v>137</v>
      </c>
      <c r="C4" s="33">
        <v>92223</v>
      </c>
      <c r="D4" s="33">
        <v>58158</v>
      </c>
      <c r="E4" s="33">
        <v>37207</v>
      </c>
      <c r="F4" s="27">
        <v>120317</v>
      </c>
      <c r="G4" s="28">
        <v>119460</v>
      </c>
      <c r="H4" s="29">
        <v>119460</v>
      </c>
      <c r="I4" s="33">
        <v>126113</v>
      </c>
      <c r="J4" s="33">
        <v>136882</v>
      </c>
      <c r="K4" s="33">
        <v>146420.26699999999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107921</v>
      </c>
      <c r="D5" s="33">
        <v>184323</v>
      </c>
      <c r="E5" s="33">
        <v>142700</v>
      </c>
      <c r="F5" s="32">
        <v>156976</v>
      </c>
      <c r="G5" s="33">
        <v>158954</v>
      </c>
      <c r="H5" s="34">
        <v>158954</v>
      </c>
      <c r="I5" s="33">
        <v>173278</v>
      </c>
      <c r="J5" s="33">
        <v>182399</v>
      </c>
      <c r="K5" s="33">
        <v>189539.95499999999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28605</v>
      </c>
      <c r="D6" s="33">
        <v>28785</v>
      </c>
      <c r="E6" s="33">
        <v>25097</v>
      </c>
      <c r="F6" s="32">
        <v>28848</v>
      </c>
      <c r="G6" s="33">
        <v>27870</v>
      </c>
      <c r="H6" s="34">
        <v>27870</v>
      </c>
      <c r="I6" s="33">
        <v>34088</v>
      </c>
      <c r="J6" s="33">
        <v>33518</v>
      </c>
      <c r="K6" s="33">
        <v>35700.453999999998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3130</v>
      </c>
      <c r="D7" s="33">
        <v>3147</v>
      </c>
      <c r="E7" s="33">
        <v>3766</v>
      </c>
      <c r="F7" s="32">
        <v>6419</v>
      </c>
      <c r="G7" s="33">
        <v>6419</v>
      </c>
      <c r="H7" s="34">
        <v>6419</v>
      </c>
      <c r="I7" s="33">
        <v>7119</v>
      </c>
      <c r="J7" s="33">
        <v>7173</v>
      </c>
      <c r="K7" s="33">
        <v>8178.1689999999999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141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147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148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149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150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151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231879</v>
      </c>
      <c r="D19" s="46">
        <f t="shared" ref="D19:K19" si="1">SUM(D4:D18)</f>
        <v>274413</v>
      </c>
      <c r="E19" s="46">
        <f t="shared" si="1"/>
        <v>208770</v>
      </c>
      <c r="F19" s="47">
        <f t="shared" si="1"/>
        <v>312560</v>
      </c>
      <c r="G19" s="46">
        <f t="shared" si="1"/>
        <v>312703</v>
      </c>
      <c r="H19" s="48">
        <f t="shared" si="1"/>
        <v>312703</v>
      </c>
      <c r="I19" s="46">
        <f t="shared" si="1"/>
        <v>340598</v>
      </c>
      <c r="J19" s="46">
        <f t="shared" si="1"/>
        <v>359972</v>
      </c>
      <c r="K19" s="46">
        <f t="shared" si="1"/>
        <v>379838.84499999997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217273</v>
      </c>
      <c r="D4" s="20">
        <f t="shared" ref="D4:K4" si="0">SUM(D5:D7)</f>
        <v>249414</v>
      </c>
      <c r="E4" s="20">
        <f t="shared" si="0"/>
        <v>206942</v>
      </c>
      <c r="F4" s="21">
        <f t="shared" si="0"/>
        <v>303758</v>
      </c>
      <c r="G4" s="20">
        <f t="shared" si="0"/>
        <v>304901</v>
      </c>
      <c r="H4" s="22">
        <f t="shared" si="0"/>
        <v>304860</v>
      </c>
      <c r="I4" s="20">
        <f t="shared" si="0"/>
        <v>330498</v>
      </c>
      <c r="J4" s="20">
        <f t="shared" si="0"/>
        <v>352377</v>
      </c>
      <c r="K4" s="20">
        <f t="shared" si="0"/>
        <v>371036.31000000006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183843</v>
      </c>
      <c r="D5" s="28">
        <v>207695</v>
      </c>
      <c r="E5" s="28">
        <v>182711</v>
      </c>
      <c r="F5" s="27">
        <v>235345</v>
      </c>
      <c r="G5" s="28">
        <v>235488</v>
      </c>
      <c r="H5" s="29">
        <v>235488</v>
      </c>
      <c r="I5" s="28">
        <v>252131</v>
      </c>
      <c r="J5" s="28">
        <v>266481</v>
      </c>
      <c r="K5" s="29">
        <v>281296.82200000004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33430</v>
      </c>
      <c r="D6" s="33">
        <v>41719</v>
      </c>
      <c r="E6" s="33">
        <v>24231</v>
      </c>
      <c r="F6" s="32">
        <v>68413</v>
      </c>
      <c r="G6" s="33">
        <v>69413</v>
      </c>
      <c r="H6" s="34">
        <v>69372</v>
      </c>
      <c r="I6" s="33">
        <v>78367</v>
      </c>
      <c r="J6" s="33">
        <v>85896</v>
      </c>
      <c r="K6" s="34">
        <v>89739.487999999983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7469</v>
      </c>
      <c r="D8" s="20">
        <f t="shared" ref="D8:K8" si="1">SUM(D9:D15)</f>
        <v>23888</v>
      </c>
      <c r="E8" s="20">
        <f t="shared" si="1"/>
        <v>369</v>
      </c>
      <c r="F8" s="21">
        <f t="shared" si="1"/>
        <v>4425</v>
      </c>
      <c r="G8" s="20">
        <f t="shared" si="1"/>
        <v>3425</v>
      </c>
      <c r="H8" s="22">
        <f t="shared" si="1"/>
        <v>3448</v>
      </c>
      <c r="I8" s="20">
        <f t="shared" si="1"/>
        <v>5100</v>
      </c>
      <c r="J8" s="20">
        <f t="shared" si="1"/>
        <v>3530</v>
      </c>
      <c r="K8" s="20">
        <f t="shared" si="1"/>
        <v>3180.0899999999997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3228</v>
      </c>
      <c r="D9" s="28">
        <v>20000</v>
      </c>
      <c r="E9" s="28">
        <v>0</v>
      </c>
      <c r="F9" s="27">
        <v>0</v>
      </c>
      <c r="G9" s="28">
        <v>0</v>
      </c>
      <c r="H9" s="29">
        <v>0</v>
      </c>
      <c r="I9" s="28">
        <v>2000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4241</v>
      </c>
      <c r="D15" s="36">
        <v>3888</v>
      </c>
      <c r="E15" s="36">
        <v>369</v>
      </c>
      <c r="F15" s="35">
        <v>4425</v>
      </c>
      <c r="G15" s="36">
        <v>3425</v>
      </c>
      <c r="H15" s="37">
        <v>3448</v>
      </c>
      <c r="I15" s="36">
        <v>3100</v>
      </c>
      <c r="J15" s="36">
        <v>3530</v>
      </c>
      <c r="K15" s="37">
        <v>3180.0899999999997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7062</v>
      </c>
      <c r="D16" s="20">
        <f t="shared" ref="D16:K16" si="2">SUM(D17:D23)</f>
        <v>1002</v>
      </c>
      <c r="E16" s="20">
        <f t="shared" si="2"/>
        <v>1257</v>
      </c>
      <c r="F16" s="21">
        <f t="shared" si="2"/>
        <v>4377</v>
      </c>
      <c r="G16" s="20">
        <f t="shared" si="2"/>
        <v>4377</v>
      </c>
      <c r="H16" s="22">
        <f t="shared" si="2"/>
        <v>4377</v>
      </c>
      <c r="I16" s="20">
        <f t="shared" si="2"/>
        <v>5000</v>
      </c>
      <c r="J16" s="20">
        <f t="shared" si="2"/>
        <v>4065</v>
      </c>
      <c r="K16" s="20">
        <f t="shared" si="2"/>
        <v>5621.4449999999997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7062</v>
      </c>
      <c r="D18" s="33">
        <v>448</v>
      </c>
      <c r="E18" s="33">
        <v>830</v>
      </c>
      <c r="F18" s="32">
        <v>4377</v>
      </c>
      <c r="G18" s="33">
        <v>4377</v>
      </c>
      <c r="H18" s="34">
        <v>4377</v>
      </c>
      <c r="I18" s="33">
        <v>5000</v>
      </c>
      <c r="J18" s="33">
        <v>4065</v>
      </c>
      <c r="K18" s="34">
        <v>5621.4449999999997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554</v>
      </c>
      <c r="E23" s="36">
        <v>427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75</v>
      </c>
      <c r="D24" s="20">
        <v>109</v>
      </c>
      <c r="E24" s="20">
        <v>202</v>
      </c>
      <c r="F24" s="21">
        <v>0</v>
      </c>
      <c r="G24" s="20">
        <v>0</v>
      </c>
      <c r="H24" s="22">
        <v>18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231879</v>
      </c>
      <c r="D26" s="46">
        <f t="shared" ref="D26:K26" si="3">+D4+D8+D16+D24</f>
        <v>274413</v>
      </c>
      <c r="E26" s="46">
        <f t="shared" si="3"/>
        <v>208770</v>
      </c>
      <c r="F26" s="47">
        <f t="shared" si="3"/>
        <v>312560</v>
      </c>
      <c r="G26" s="46">
        <f t="shared" si="3"/>
        <v>312703</v>
      </c>
      <c r="H26" s="48">
        <f t="shared" si="3"/>
        <v>312703</v>
      </c>
      <c r="I26" s="46">
        <f t="shared" si="3"/>
        <v>340598</v>
      </c>
      <c r="J26" s="46">
        <f t="shared" si="3"/>
        <v>359972</v>
      </c>
      <c r="K26" s="46">
        <f t="shared" si="3"/>
        <v>379837.84500000009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6" t="s">
        <v>122</v>
      </c>
      <c r="C4" s="33">
        <v>18197</v>
      </c>
      <c r="D4" s="33">
        <v>6630</v>
      </c>
      <c r="E4" s="33">
        <v>1236</v>
      </c>
      <c r="F4" s="27">
        <v>2638</v>
      </c>
      <c r="G4" s="28">
        <v>2638</v>
      </c>
      <c r="H4" s="29">
        <v>3470</v>
      </c>
      <c r="I4" s="33">
        <v>2960</v>
      </c>
      <c r="J4" s="33">
        <v>3098</v>
      </c>
      <c r="K4" s="33">
        <v>3096.194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123</v>
      </c>
      <c r="C5" s="33">
        <v>74026</v>
      </c>
      <c r="D5" s="33">
        <v>51528</v>
      </c>
      <c r="E5" s="33">
        <v>35971</v>
      </c>
      <c r="F5" s="32">
        <v>117679</v>
      </c>
      <c r="G5" s="33">
        <v>116822</v>
      </c>
      <c r="H5" s="34">
        <v>115990</v>
      </c>
      <c r="I5" s="33">
        <v>123153</v>
      </c>
      <c r="J5" s="33">
        <v>133784</v>
      </c>
      <c r="K5" s="33">
        <v>143324.1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92223</v>
      </c>
      <c r="D19" s="46">
        <f t="shared" ref="D19:K19" si="1">SUM(D4:D18)</f>
        <v>58158</v>
      </c>
      <c r="E19" s="46">
        <f t="shared" si="1"/>
        <v>37207</v>
      </c>
      <c r="F19" s="47">
        <f t="shared" si="1"/>
        <v>120317</v>
      </c>
      <c r="G19" s="46">
        <f t="shared" si="1"/>
        <v>119460</v>
      </c>
      <c r="H19" s="48">
        <f t="shared" si="1"/>
        <v>119460</v>
      </c>
      <c r="I19" s="46">
        <f t="shared" si="1"/>
        <v>126113</v>
      </c>
      <c r="J19" s="46">
        <f t="shared" si="1"/>
        <v>136882</v>
      </c>
      <c r="K19" s="46">
        <f t="shared" si="1"/>
        <v>146420.29399999999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82634</v>
      </c>
      <c r="D4" s="20">
        <f t="shared" ref="D4:K4" si="0">SUM(D5:D7)</f>
        <v>53172</v>
      </c>
      <c r="E4" s="20">
        <f t="shared" si="0"/>
        <v>35394</v>
      </c>
      <c r="F4" s="21">
        <f t="shared" si="0"/>
        <v>111515</v>
      </c>
      <c r="G4" s="20">
        <f t="shared" si="0"/>
        <v>111658</v>
      </c>
      <c r="H4" s="22">
        <f t="shared" si="0"/>
        <v>111640</v>
      </c>
      <c r="I4" s="20">
        <f t="shared" si="0"/>
        <v>118013</v>
      </c>
      <c r="J4" s="20">
        <f t="shared" si="0"/>
        <v>130006</v>
      </c>
      <c r="K4" s="20">
        <f t="shared" si="0"/>
        <v>137934.83900000001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58303</v>
      </c>
      <c r="D5" s="28">
        <v>34763</v>
      </c>
      <c r="E5" s="28">
        <v>25799</v>
      </c>
      <c r="F5" s="27">
        <v>82903</v>
      </c>
      <c r="G5" s="28">
        <v>83046</v>
      </c>
      <c r="H5" s="29">
        <v>83046</v>
      </c>
      <c r="I5" s="28">
        <v>86089</v>
      </c>
      <c r="J5" s="28">
        <v>97455</v>
      </c>
      <c r="K5" s="29">
        <v>103964.636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24331</v>
      </c>
      <c r="D6" s="33">
        <v>18409</v>
      </c>
      <c r="E6" s="33">
        <v>9595</v>
      </c>
      <c r="F6" s="32">
        <v>28612</v>
      </c>
      <c r="G6" s="33">
        <v>28612</v>
      </c>
      <c r="H6" s="34">
        <v>28594</v>
      </c>
      <c r="I6" s="33">
        <v>31924</v>
      </c>
      <c r="J6" s="33">
        <v>32551</v>
      </c>
      <c r="K6" s="34">
        <v>33970.203000000001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7444</v>
      </c>
      <c r="D8" s="20">
        <f t="shared" ref="D8:K8" si="1">SUM(D9:D15)</f>
        <v>3875</v>
      </c>
      <c r="E8" s="20">
        <f t="shared" si="1"/>
        <v>354</v>
      </c>
      <c r="F8" s="21">
        <f t="shared" si="1"/>
        <v>4425</v>
      </c>
      <c r="G8" s="20">
        <f t="shared" si="1"/>
        <v>3425</v>
      </c>
      <c r="H8" s="22">
        <f t="shared" si="1"/>
        <v>3425</v>
      </c>
      <c r="I8" s="20">
        <f t="shared" si="1"/>
        <v>3100</v>
      </c>
      <c r="J8" s="20">
        <f t="shared" si="1"/>
        <v>3530</v>
      </c>
      <c r="K8" s="20">
        <f t="shared" si="1"/>
        <v>3180.0899999999997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3228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4216</v>
      </c>
      <c r="D15" s="36">
        <v>3875</v>
      </c>
      <c r="E15" s="36">
        <v>354</v>
      </c>
      <c r="F15" s="35">
        <v>4425</v>
      </c>
      <c r="G15" s="36">
        <v>3425</v>
      </c>
      <c r="H15" s="37">
        <v>3425</v>
      </c>
      <c r="I15" s="36">
        <v>3100</v>
      </c>
      <c r="J15" s="36">
        <v>3530</v>
      </c>
      <c r="K15" s="37">
        <v>3180.0899999999997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2070</v>
      </c>
      <c r="D16" s="20">
        <f t="shared" ref="D16:K16" si="2">SUM(D17:D23)</f>
        <v>1002</v>
      </c>
      <c r="E16" s="20">
        <f t="shared" si="2"/>
        <v>1257</v>
      </c>
      <c r="F16" s="21">
        <f t="shared" si="2"/>
        <v>4377</v>
      </c>
      <c r="G16" s="20">
        <f t="shared" si="2"/>
        <v>4377</v>
      </c>
      <c r="H16" s="22">
        <f t="shared" si="2"/>
        <v>4377</v>
      </c>
      <c r="I16" s="20">
        <f t="shared" si="2"/>
        <v>5000</v>
      </c>
      <c r="J16" s="20">
        <f t="shared" si="2"/>
        <v>3346</v>
      </c>
      <c r="K16" s="20">
        <f t="shared" si="2"/>
        <v>5305.3379999999997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2070</v>
      </c>
      <c r="D18" s="33">
        <v>448</v>
      </c>
      <c r="E18" s="33">
        <v>830</v>
      </c>
      <c r="F18" s="32">
        <v>4377</v>
      </c>
      <c r="G18" s="33">
        <v>4377</v>
      </c>
      <c r="H18" s="34">
        <v>4377</v>
      </c>
      <c r="I18" s="33">
        <v>5000</v>
      </c>
      <c r="J18" s="33">
        <v>3346</v>
      </c>
      <c r="K18" s="34">
        <v>5305.3379999999997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554</v>
      </c>
      <c r="E23" s="36">
        <v>427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75</v>
      </c>
      <c r="D24" s="20">
        <v>109</v>
      </c>
      <c r="E24" s="20">
        <v>202</v>
      </c>
      <c r="F24" s="21">
        <v>0</v>
      </c>
      <c r="G24" s="20">
        <v>0</v>
      </c>
      <c r="H24" s="22">
        <v>18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92223</v>
      </c>
      <c r="D26" s="46">
        <f t="shared" ref="D26:K26" si="3">+D4+D8+D16+D24</f>
        <v>58158</v>
      </c>
      <c r="E26" s="46">
        <f t="shared" si="3"/>
        <v>37207</v>
      </c>
      <c r="F26" s="47">
        <f t="shared" si="3"/>
        <v>120317</v>
      </c>
      <c r="G26" s="46">
        <f t="shared" si="3"/>
        <v>119460</v>
      </c>
      <c r="H26" s="48">
        <f t="shared" si="3"/>
        <v>119460</v>
      </c>
      <c r="I26" s="46">
        <f t="shared" si="3"/>
        <v>126113</v>
      </c>
      <c r="J26" s="46">
        <f t="shared" si="3"/>
        <v>136882</v>
      </c>
      <c r="K26" s="46">
        <f t="shared" si="3"/>
        <v>146420.26699999999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6" t="s">
        <v>124</v>
      </c>
      <c r="C4" s="33">
        <v>2672</v>
      </c>
      <c r="D4" s="33">
        <v>4093</v>
      </c>
      <c r="E4" s="33">
        <v>2993</v>
      </c>
      <c r="F4" s="27">
        <v>4390</v>
      </c>
      <c r="G4" s="28">
        <v>7798</v>
      </c>
      <c r="H4" s="29">
        <v>10260</v>
      </c>
      <c r="I4" s="33">
        <v>8423</v>
      </c>
      <c r="J4" s="33">
        <v>11483</v>
      </c>
      <c r="K4" s="33">
        <v>12359.599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125</v>
      </c>
      <c r="C5" s="33">
        <v>9925</v>
      </c>
      <c r="D5" s="33">
        <v>27026</v>
      </c>
      <c r="E5" s="33">
        <v>15619</v>
      </c>
      <c r="F5" s="32">
        <v>7328</v>
      </c>
      <c r="G5" s="33">
        <v>10696</v>
      </c>
      <c r="H5" s="34">
        <v>10696</v>
      </c>
      <c r="I5" s="33">
        <v>10749</v>
      </c>
      <c r="J5" s="33">
        <v>10894</v>
      </c>
      <c r="K5" s="33">
        <v>12409.382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126</v>
      </c>
      <c r="C6" s="33">
        <v>78574</v>
      </c>
      <c r="D6" s="33">
        <v>109400</v>
      </c>
      <c r="E6" s="33">
        <v>113479</v>
      </c>
      <c r="F6" s="32">
        <v>118234</v>
      </c>
      <c r="G6" s="33">
        <v>119334</v>
      </c>
      <c r="H6" s="34">
        <v>116872</v>
      </c>
      <c r="I6" s="33">
        <v>132990</v>
      </c>
      <c r="J6" s="33">
        <v>131876</v>
      </c>
      <c r="K6" s="33">
        <v>137627.255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127</v>
      </c>
      <c r="C7" s="33">
        <v>16750</v>
      </c>
      <c r="D7" s="33">
        <v>43804</v>
      </c>
      <c r="E7" s="33">
        <v>10609</v>
      </c>
      <c r="F7" s="32">
        <v>16239</v>
      </c>
      <c r="G7" s="33">
        <v>11806</v>
      </c>
      <c r="H7" s="34">
        <v>11806</v>
      </c>
      <c r="I7" s="33">
        <v>10796</v>
      </c>
      <c r="J7" s="33">
        <v>17109</v>
      </c>
      <c r="K7" s="33">
        <v>14114.776999999998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128</v>
      </c>
      <c r="C8" s="33">
        <v>0</v>
      </c>
      <c r="D8" s="33">
        <v>0</v>
      </c>
      <c r="E8" s="33">
        <v>0</v>
      </c>
      <c r="F8" s="32">
        <v>10785</v>
      </c>
      <c r="G8" s="33">
        <v>9320</v>
      </c>
      <c r="H8" s="34">
        <v>9320</v>
      </c>
      <c r="I8" s="33">
        <v>10320</v>
      </c>
      <c r="J8" s="33">
        <v>11037</v>
      </c>
      <c r="K8" s="33">
        <v>13028.960999999999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SUM(C4:C8)</f>
        <v>107921</v>
      </c>
      <c r="D19" s="46">
        <f t="shared" ref="D19:K19" si="1">SUM(D4:D8)</f>
        <v>184323</v>
      </c>
      <c r="E19" s="46">
        <f t="shared" si="1"/>
        <v>142700</v>
      </c>
      <c r="F19" s="47">
        <f t="shared" si="1"/>
        <v>156976</v>
      </c>
      <c r="G19" s="46">
        <f t="shared" si="1"/>
        <v>158954</v>
      </c>
      <c r="H19" s="48">
        <f t="shared" si="1"/>
        <v>158954</v>
      </c>
      <c r="I19" s="46">
        <f t="shared" si="1"/>
        <v>173278</v>
      </c>
      <c r="J19" s="46">
        <f t="shared" si="1"/>
        <v>182399</v>
      </c>
      <c r="K19" s="46">
        <f t="shared" si="1"/>
        <v>189539.97400000002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103881</v>
      </c>
      <c r="D4" s="20">
        <f t="shared" ref="D4:K4" si="0">SUM(D5:D7)</f>
        <v>164310</v>
      </c>
      <c r="E4" s="20">
        <f t="shared" si="0"/>
        <v>142685</v>
      </c>
      <c r="F4" s="21">
        <f t="shared" si="0"/>
        <v>156976</v>
      </c>
      <c r="G4" s="20">
        <f t="shared" si="0"/>
        <v>158954</v>
      </c>
      <c r="H4" s="22">
        <f t="shared" si="0"/>
        <v>158931</v>
      </c>
      <c r="I4" s="20">
        <f t="shared" si="0"/>
        <v>172278</v>
      </c>
      <c r="J4" s="20">
        <f t="shared" si="0"/>
        <v>181921</v>
      </c>
      <c r="K4" s="20">
        <f t="shared" si="0"/>
        <v>189223.62099999998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98647</v>
      </c>
      <c r="D5" s="28">
        <v>147115</v>
      </c>
      <c r="E5" s="28">
        <v>130592</v>
      </c>
      <c r="F5" s="27">
        <v>128247</v>
      </c>
      <c r="G5" s="28">
        <v>129225</v>
      </c>
      <c r="H5" s="29">
        <v>129225</v>
      </c>
      <c r="I5" s="28">
        <v>139937</v>
      </c>
      <c r="J5" s="28">
        <v>141880</v>
      </c>
      <c r="K5" s="29">
        <v>148653.448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5234</v>
      </c>
      <c r="D6" s="33">
        <v>17195</v>
      </c>
      <c r="E6" s="33">
        <v>12093</v>
      </c>
      <c r="F6" s="32">
        <v>28729</v>
      </c>
      <c r="G6" s="33">
        <v>29729</v>
      </c>
      <c r="H6" s="34">
        <v>29706</v>
      </c>
      <c r="I6" s="33">
        <v>32341</v>
      </c>
      <c r="J6" s="33">
        <v>40041</v>
      </c>
      <c r="K6" s="34">
        <v>40570.172999999995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20013</v>
      </c>
      <c r="E8" s="20">
        <f t="shared" si="1"/>
        <v>15</v>
      </c>
      <c r="F8" s="21">
        <f t="shared" si="1"/>
        <v>0</v>
      </c>
      <c r="G8" s="20">
        <f t="shared" si="1"/>
        <v>0</v>
      </c>
      <c r="H8" s="22">
        <f t="shared" si="1"/>
        <v>23</v>
      </c>
      <c r="I8" s="20">
        <f t="shared" si="1"/>
        <v>1000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20000</v>
      </c>
      <c r="E9" s="28">
        <v>0</v>
      </c>
      <c r="F9" s="27">
        <v>0</v>
      </c>
      <c r="G9" s="28">
        <v>0</v>
      </c>
      <c r="H9" s="29">
        <v>0</v>
      </c>
      <c r="I9" s="28">
        <v>1000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13</v>
      </c>
      <c r="E15" s="36">
        <v>15</v>
      </c>
      <c r="F15" s="35">
        <v>0</v>
      </c>
      <c r="G15" s="36">
        <v>0</v>
      </c>
      <c r="H15" s="37">
        <v>23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4040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478</v>
      </c>
      <c r="K16" s="20">
        <f t="shared" si="2"/>
        <v>316.33399999999995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4040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478</v>
      </c>
      <c r="K18" s="34">
        <v>316.33399999999995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107921</v>
      </c>
      <c r="D26" s="46">
        <f t="shared" ref="D26:K26" si="3">+D4+D8+D16+D24</f>
        <v>184323</v>
      </c>
      <c r="E26" s="46">
        <f t="shared" si="3"/>
        <v>142700</v>
      </c>
      <c r="F26" s="47">
        <f t="shared" si="3"/>
        <v>156976</v>
      </c>
      <c r="G26" s="46">
        <f t="shared" si="3"/>
        <v>158954</v>
      </c>
      <c r="H26" s="48">
        <f t="shared" si="3"/>
        <v>158954</v>
      </c>
      <c r="I26" s="46">
        <f t="shared" si="3"/>
        <v>173278</v>
      </c>
      <c r="J26" s="46">
        <f t="shared" si="3"/>
        <v>182399</v>
      </c>
      <c r="K26" s="46">
        <f t="shared" si="3"/>
        <v>189539.95499999999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  <c r="Z3" s="54" t="s">
        <v>32</v>
      </c>
    </row>
    <row r="4" spans="1:27" s="14" customFormat="1" ht="12.75" customHeight="1" x14ac:dyDescent="0.25">
      <c r="A4" s="25"/>
      <c r="B4" s="56" t="s">
        <v>129</v>
      </c>
      <c r="C4" s="33">
        <v>4352</v>
      </c>
      <c r="D4" s="33">
        <v>4781</v>
      </c>
      <c r="E4" s="33">
        <v>4639</v>
      </c>
      <c r="F4" s="27">
        <v>5307</v>
      </c>
      <c r="G4" s="28">
        <v>5287</v>
      </c>
      <c r="H4" s="29">
        <v>5287</v>
      </c>
      <c r="I4" s="33">
        <v>5332</v>
      </c>
      <c r="J4" s="33">
        <v>5946</v>
      </c>
      <c r="K4" s="33">
        <v>6261.1379999999999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130</v>
      </c>
      <c r="C5" s="33">
        <v>6925</v>
      </c>
      <c r="D5" s="33">
        <v>8463</v>
      </c>
      <c r="E5" s="33">
        <v>9494</v>
      </c>
      <c r="F5" s="32">
        <v>3839</v>
      </c>
      <c r="G5" s="33">
        <v>3470</v>
      </c>
      <c r="H5" s="34">
        <v>3470</v>
      </c>
      <c r="I5" s="33">
        <v>4844</v>
      </c>
      <c r="J5" s="33">
        <v>5130</v>
      </c>
      <c r="K5" s="33">
        <v>5631.8899999999994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131</v>
      </c>
      <c r="C6" s="33">
        <v>8698</v>
      </c>
      <c r="D6" s="33">
        <v>12033</v>
      </c>
      <c r="E6" s="33">
        <v>9137</v>
      </c>
      <c r="F6" s="32">
        <v>16234</v>
      </c>
      <c r="G6" s="33">
        <v>15807</v>
      </c>
      <c r="H6" s="34">
        <v>15807</v>
      </c>
      <c r="I6" s="33">
        <v>19394</v>
      </c>
      <c r="J6" s="33">
        <v>18034</v>
      </c>
      <c r="K6" s="33">
        <v>19087.802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132</v>
      </c>
      <c r="C7" s="33">
        <v>8630</v>
      </c>
      <c r="D7" s="33">
        <v>3508</v>
      </c>
      <c r="E7" s="33">
        <v>1827</v>
      </c>
      <c r="F7" s="32">
        <v>3468</v>
      </c>
      <c r="G7" s="33">
        <v>3306</v>
      </c>
      <c r="H7" s="34">
        <v>3306</v>
      </c>
      <c r="I7" s="33">
        <v>4518</v>
      </c>
      <c r="J7" s="33">
        <v>4408</v>
      </c>
      <c r="K7" s="33">
        <v>4719.6239999999998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28605</v>
      </c>
      <c r="D19" s="46">
        <f t="shared" ref="D19:K19" si="1">SUM(D4:D18)</f>
        <v>28785</v>
      </c>
      <c r="E19" s="46">
        <f t="shared" si="1"/>
        <v>25097</v>
      </c>
      <c r="F19" s="47">
        <f t="shared" si="1"/>
        <v>28848</v>
      </c>
      <c r="G19" s="46">
        <f t="shared" si="1"/>
        <v>27870</v>
      </c>
      <c r="H19" s="48">
        <f t="shared" si="1"/>
        <v>27870</v>
      </c>
      <c r="I19" s="46">
        <f t="shared" si="1"/>
        <v>34088</v>
      </c>
      <c r="J19" s="46">
        <f t="shared" si="1"/>
        <v>33518</v>
      </c>
      <c r="K19" s="46">
        <f t="shared" si="1"/>
        <v>35700.453999999998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158</v>
      </c>
      <c r="D3" s="17" t="s">
        <v>157</v>
      </c>
      <c r="E3" s="17" t="s">
        <v>156</v>
      </c>
      <c r="F3" s="173" t="s">
        <v>155</v>
      </c>
      <c r="G3" s="174"/>
      <c r="H3" s="175"/>
      <c r="I3" s="17" t="s">
        <v>154</v>
      </c>
      <c r="J3" s="17" t="s">
        <v>153</v>
      </c>
      <c r="K3" s="17" t="s">
        <v>152</v>
      </c>
    </row>
    <row r="4" spans="1:27" s="23" customFormat="1" ht="12.75" customHeight="1" x14ac:dyDescent="0.25">
      <c r="A4" s="18"/>
      <c r="B4" s="19" t="s">
        <v>6</v>
      </c>
      <c r="C4" s="20">
        <f>SUM(C5:C7)</f>
        <v>27628</v>
      </c>
      <c r="D4" s="20">
        <f t="shared" ref="D4:K4" si="0">SUM(D5:D7)</f>
        <v>28785</v>
      </c>
      <c r="E4" s="20">
        <f t="shared" si="0"/>
        <v>25097</v>
      </c>
      <c r="F4" s="21">
        <f t="shared" si="0"/>
        <v>28848</v>
      </c>
      <c r="G4" s="20">
        <f t="shared" si="0"/>
        <v>27870</v>
      </c>
      <c r="H4" s="22">
        <f t="shared" si="0"/>
        <v>27870</v>
      </c>
      <c r="I4" s="20">
        <f t="shared" si="0"/>
        <v>33088</v>
      </c>
      <c r="J4" s="20">
        <f t="shared" si="0"/>
        <v>33277</v>
      </c>
      <c r="K4" s="20">
        <f t="shared" si="0"/>
        <v>35700.680999999997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24497</v>
      </c>
      <c r="D5" s="28">
        <v>23028</v>
      </c>
      <c r="E5" s="28">
        <v>23040</v>
      </c>
      <c r="F5" s="27">
        <v>19927</v>
      </c>
      <c r="G5" s="28">
        <v>18949</v>
      </c>
      <c r="H5" s="29">
        <v>18949</v>
      </c>
      <c r="I5" s="28">
        <v>21251</v>
      </c>
      <c r="J5" s="28">
        <v>22273</v>
      </c>
      <c r="K5" s="29">
        <v>23544.468999999997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3131</v>
      </c>
      <c r="D6" s="33">
        <v>5757</v>
      </c>
      <c r="E6" s="33">
        <v>2057</v>
      </c>
      <c r="F6" s="32">
        <v>8921</v>
      </c>
      <c r="G6" s="33">
        <v>8921</v>
      </c>
      <c r="H6" s="34">
        <v>8921</v>
      </c>
      <c r="I6" s="33">
        <v>11837</v>
      </c>
      <c r="J6" s="33">
        <v>11004</v>
      </c>
      <c r="K6" s="34">
        <v>12156.212000000003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25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1000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1000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25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952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241</v>
      </c>
      <c r="K16" s="20">
        <f t="shared" si="2"/>
        <v>-0.22700000000000387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952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241</v>
      </c>
      <c r="K18" s="34">
        <v>-0.22700000000000387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28605</v>
      </c>
      <c r="D26" s="46">
        <f t="shared" ref="D26:K26" si="3">+D4+D8+D16+D24</f>
        <v>28785</v>
      </c>
      <c r="E26" s="46">
        <f t="shared" si="3"/>
        <v>25097</v>
      </c>
      <c r="F26" s="47">
        <f t="shared" si="3"/>
        <v>28848</v>
      </c>
      <c r="G26" s="46">
        <f t="shared" si="3"/>
        <v>27870</v>
      </c>
      <c r="H26" s="48">
        <f t="shared" si="3"/>
        <v>27870</v>
      </c>
      <c r="I26" s="46">
        <f t="shared" si="3"/>
        <v>34088</v>
      </c>
      <c r="J26" s="46">
        <f t="shared" si="3"/>
        <v>33518</v>
      </c>
      <c r="K26" s="46">
        <f t="shared" si="3"/>
        <v>35700.453999999998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2014-05-29T13:05:43Z</dcterms:created>
  <dcterms:modified xsi:type="dcterms:W3CDTF">2014-05-30T09:15:24Z</dcterms:modified>
</cp:coreProperties>
</file>